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共有ドライブ\#石川高校 共有ドライブ\〇 進路指導部\R6\14_進路かわら版\"/>
    </mc:Choice>
  </mc:AlternateContent>
  <bookViews>
    <workbookView xWindow="180" yWindow="75" windowWidth="20310" windowHeight="10845" activeTab="1"/>
  </bookViews>
  <sheets>
    <sheet name="R5卒業生" sheetId="3" r:id="rId1"/>
    <sheet name="進路かわら版用" sheetId="5" r:id="rId2"/>
    <sheet name="円グラフ用データ" sheetId="2" r:id="rId3"/>
    <sheet name="Sheet1" sheetId="1" r:id="rId4"/>
    <sheet name="Sheet2" sheetId="6" r:id="rId5"/>
  </sheets>
  <definedNames>
    <definedName name="_xlnm.Print_Area" localSheetId="0">'R5卒業生'!$A$1:$Q$54</definedName>
    <definedName name="_xlnm.Print_Area" localSheetId="2">円グラフ用データ!$A$1:$Q$29</definedName>
    <definedName name="_xlnm.Print_Area" localSheetId="1">進路かわら版用!$A$1:$O$36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6" l="1"/>
  <c r="C37" i="6"/>
  <c r="B37" i="6"/>
  <c r="B35" i="6"/>
  <c r="C35" i="6"/>
  <c r="D12" i="6"/>
  <c r="D3" i="6"/>
  <c r="D2" i="6"/>
  <c r="C31" i="6"/>
  <c r="B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C10" i="6"/>
  <c r="B10" i="6"/>
  <c r="D9" i="6"/>
  <c r="D8" i="6"/>
  <c r="D7" i="6"/>
  <c r="D6" i="6"/>
  <c r="D34" i="6"/>
  <c r="D33" i="6"/>
  <c r="D35" i="6" s="1"/>
  <c r="J27" i="6"/>
  <c r="I27" i="6"/>
  <c r="K9" i="6"/>
  <c r="K10" i="6"/>
  <c r="K22" i="6"/>
  <c r="K25" i="6"/>
  <c r="K8" i="6"/>
  <c r="K11" i="6"/>
  <c r="K6" i="6"/>
  <c r="K23" i="6"/>
  <c r="K5" i="6"/>
  <c r="K12" i="6"/>
  <c r="K2" i="6"/>
  <c r="K7" i="6"/>
  <c r="K16" i="6"/>
  <c r="K24" i="6"/>
  <c r="K3" i="6"/>
  <c r="K14" i="6"/>
  <c r="K4" i="6"/>
  <c r="K15" i="6"/>
  <c r="K20" i="6"/>
  <c r="K21" i="6"/>
  <c r="K17" i="6"/>
  <c r="K18" i="6"/>
  <c r="K26" i="6"/>
  <c r="K19" i="6"/>
  <c r="K13" i="6"/>
  <c r="R4" i="1"/>
  <c r="P8" i="1"/>
  <c r="P10" i="1" s="1"/>
  <c r="P9" i="1"/>
  <c r="T4" i="1"/>
  <c r="O10" i="1"/>
  <c r="N10" i="1"/>
  <c r="P7" i="1"/>
  <c r="T3" i="1"/>
  <c r="D31" i="6" l="1"/>
  <c r="D10" i="6"/>
  <c r="K27" i="6"/>
  <c r="T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H2" i="1"/>
  <c r="H3" i="1"/>
  <c r="H4" i="1"/>
  <c r="H5" i="1"/>
  <c r="H6" i="1"/>
  <c r="H7" i="1"/>
  <c r="H8" i="1"/>
  <c r="H9" i="1"/>
  <c r="H10" i="1"/>
  <c r="H11" i="1"/>
  <c r="H12" i="1"/>
  <c r="H13" i="1"/>
  <c r="L2" i="1"/>
  <c r="L3" i="1"/>
  <c r="L4" i="1"/>
  <c r="P2" i="1"/>
  <c r="P3" i="1"/>
  <c r="P4" i="1"/>
  <c r="P5" i="1"/>
  <c r="P6" i="1"/>
  <c r="K4" i="3" l="1"/>
  <c r="K5" i="3"/>
  <c r="I4" i="2"/>
  <c r="H4" i="2"/>
  <c r="G4" i="2"/>
  <c r="F4" i="2"/>
  <c r="B1" i="5"/>
  <c r="C1" i="2"/>
  <c r="E4" i="2"/>
  <c r="D36" i="3" l="1"/>
  <c r="C4" i="6"/>
  <c r="B4" i="6"/>
  <c r="B13" i="6"/>
  <c r="C13" i="6"/>
  <c r="D13" i="6"/>
  <c r="B27" i="1"/>
  <c r="N14" i="1" s="1"/>
  <c r="C27" i="1"/>
  <c r="N15" i="1" s="1"/>
  <c r="F14" i="1"/>
  <c r="G14" i="1"/>
  <c r="J5" i="1"/>
  <c r="K5" i="1"/>
  <c r="S4" i="1"/>
  <c r="N16" i="1" l="1"/>
  <c r="D4" i="6"/>
  <c r="D27" i="1"/>
  <c r="O16" i="1" s="1"/>
  <c r="L5" i="1"/>
  <c r="H14" i="1"/>
  <c r="I8" i="2"/>
  <c r="F36" i="3" l="1"/>
  <c r="F37" i="3"/>
  <c r="D38" i="3" l="1"/>
  <c r="O32" i="3"/>
  <c r="N32" i="3"/>
  <c r="H9" i="2" l="1"/>
  <c r="E6" i="3"/>
  <c r="E38" i="3" l="1"/>
  <c r="M32" i="3"/>
  <c r="L32" i="3"/>
  <c r="K32" i="3"/>
  <c r="J32" i="3"/>
  <c r="I32" i="3"/>
  <c r="H32" i="3"/>
  <c r="G32" i="3"/>
  <c r="F32" i="3"/>
  <c r="E32" i="3"/>
  <c r="D32" i="3"/>
  <c r="I6" i="3"/>
  <c r="B7" i="2" s="1"/>
  <c r="H10" i="2" s="1"/>
  <c r="H6" i="3"/>
  <c r="G6" i="3"/>
  <c r="F6" i="3"/>
  <c r="G9" i="2" l="1"/>
  <c r="G10" i="2" s="1"/>
  <c r="E9" i="2"/>
  <c r="E10" i="2" s="1"/>
  <c r="D9" i="2"/>
  <c r="D10" i="2" s="1"/>
  <c r="C9" i="2"/>
  <c r="C10" i="2" s="1"/>
  <c r="F9" i="2"/>
  <c r="F10" i="2" s="1"/>
  <c r="F38" i="3"/>
  <c r="K6" i="3"/>
</calcChain>
</file>

<file path=xl/sharedStrings.xml><?xml version="1.0" encoding="utf-8"?>
<sst xmlns="http://schemas.openxmlformats.org/spreadsheetml/2006/main" count="347" uniqueCount="153">
  <si>
    <t>進路先</t>
    <rPh sb="0" eb="2">
      <t>シンロ</t>
    </rPh>
    <rPh sb="2" eb="3">
      <t>サキ</t>
    </rPh>
    <phoneticPr fontId="5"/>
  </si>
  <si>
    <t>四年制大学</t>
    <rPh sb="0" eb="1">
      <t>4</t>
    </rPh>
    <rPh sb="1" eb="3">
      <t>ネンセイ</t>
    </rPh>
    <rPh sb="3" eb="5">
      <t>ダイガク</t>
    </rPh>
    <phoneticPr fontId="5"/>
  </si>
  <si>
    <t>短期大学</t>
    <rPh sb="0" eb="2">
      <t>タンキ</t>
    </rPh>
    <rPh sb="2" eb="4">
      <t>ダイガク</t>
    </rPh>
    <phoneticPr fontId="5"/>
  </si>
  <si>
    <t>専門学校等</t>
    <rPh sb="0" eb="2">
      <t>センモン</t>
    </rPh>
    <rPh sb="2" eb="4">
      <t>ガッコウ</t>
    </rPh>
    <rPh sb="4" eb="5">
      <t>トウ</t>
    </rPh>
    <phoneticPr fontId="5"/>
  </si>
  <si>
    <t>就職</t>
    <rPh sb="0" eb="2">
      <t>シュウショク</t>
    </rPh>
    <phoneticPr fontId="5"/>
  </si>
  <si>
    <t>％</t>
    <phoneticPr fontId="5"/>
  </si>
  <si>
    <t>販売</t>
    <rPh sb="0" eb="2">
      <t>ハンバイ</t>
    </rPh>
    <phoneticPr fontId="5"/>
  </si>
  <si>
    <t>サービス</t>
    <phoneticPr fontId="5"/>
  </si>
  <si>
    <t>製造</t>
    <rPh sb="0" eb="2">
      <t>セイゾウ</t>
    </rPh>
    <phoneticPr fontId="5"/>
  </si>
  <si>
    <t>建設・土木</t>
    <rPh sb="0" eb="2">
      <t>ケンセツ</t>
    </rPh>
    <rPh sb="3" eb="5">
      <t>ドボク</t>
    </rPh>
    <phoneticPr fontId="5"/>
  </si>
  <si>
    <t>在籍</t>
    <rPh sb="0" eb="2">
      <t>ザイセキ</t>
    </rPh>
    <phoneticPr fontId="5"/>
  </si>
  <si>
    <t>その他</t>
    <rPh sb="2" eb="3">
      <t>タ</t>
    </rPh>
    <phoneticPr fontId="5"/>
  </si>
  <si>
    <t>計</t>
    <rPh sb="0" eb="1">
      <t>ケイ</t>
    </rPh>
    <phoneticPr fontId="5"/>
  </si>
  <si>
    <t>普通科</t>
    <rPh sb="0" eb="2">
      <t>フツウ</t>
    </rPh>
    <rPh sb="2" eb="3">
      <t>カ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</si>
  <si>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</si>
  <si>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</si>
  <si>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計（人）</t>
    <rPh sb="0" eb="1">
      <t>ケイ</t>
    </rPh>
    <rPh sb="2" eb="3">
      <t>ヒト</t>
    </rPh>
    <phoneticPr fontId="5"/>
  </si>
  <si>
    <t>％</t>
    <phoneticPr fontId="5"/>
  </si>
  <si>
    <t xml:space="preserve">●　進路先詳細　　　　　　                   </t>
    <rPh sb="2" eb="4">
      <t>シンロ</t>
    </rPh>
    <rPh sb="4" eb="5">
      <t>サキ</t>
    </rPh>
    <rPh sb="5" eb="7">
      <t>ショウサイ</t>
    </rPh>
    <phoneticPr fontId="5"/>
  </si>
  <si>
    <t>（１）　進学</t>
    <rPh sb="4" eb="6">
      <t>シンガク</t>
    </rPh>
    <phoneticPr fontId="5"/>
  </si>
  <si>
    <t>　　①　四年制大学</t>
    <phoneticPr fontId="5"/>
  </si>
  <si>
    <t>（県内）</t>
    <phoneticPr fontId="5"/>
  </si>
  <si>
    <t>（県外）</t>
    <phoneticPr fontId="5"/>
  </si>
  <si>
    <t>　　②　短期大学</t>
    <phoneticPr fontId="5"/>
  </si>
  <si>
    <t>　　③　専門・専修学校等</t>
    <rPh sb="4" eb="6">
      <t>センモン</t>
    </rPh>
    <phoneticPr fontId="5"/>
  </si>
  <si>
    <t>（県内）</t>
    <phoneticPr fontId="5"/>
  </si>
  <si>
    <t>（２）　就職</t>
    <rPh sb="4" eb="6">
      <t>シュウショク</t>
    </rPh>
    <phoneticPr fontId="5"/>
  </si>
  <si>
    <t>(職種別）</t>
    <rPh sb="1" eb="3">
      <t>ショクシュ</t>
    </rPh>
    <rPh sb="3" eb="4">
      <t>ベツ</t>
    </rPh>
    <phoneticPr fontId="5"/>
  </si>
  <si>
    <t>県内</t>
    <rPh sb="0" eb="2">
      <t>ケンナイ</t>
    </rPh>
    <phoneticPr fontId="5"/>
  </si>
  <si>
    <t>県外</t>
    <rPh sb="0" eb="2">
      <t>ケンガイ</t>
    </rPh>
    <phoneticPr fontId="5"/>
  </si>
  <si>
    <t>（地域別）</t>
    <rPh sb="1" eb="3">
      <t>チイキ</t>
    </rPh>
    <rPh sb="3" eb="4">
      <t>ベツ</t>
    </rPh>
    <phoneticPr fontId="5"/>
  </si>
  <si>
    <t>福島</t>
    <rPh sb="0" eb="2">
      <t>フクシマ</t>
    </rPh>
    <phoneticPr fontId="5"/>
  </si>
  <si>
    <t>合計</t>
    <rPh sb="0" eb="2">
      <t>ゴウケイ</t>
    </rPh>
    <phoneticPr fontId="5"/>
  </si>
  <si>
    <t>　※　％は卒業者に対する割合</t>
    <rPh sb="7" eb="8">
      <t>モノ</t>
    </rPh>
    <rPh sb="12" eb="14">
      <t>ワリアイ</t>
    </rPh>
    <phoneticPr fontId="5"/>
  </si>
  <si>
    <t>輸送・運搬・物流</t>
    <rPh sb="0" eb="2">
      <t>ユソウ</t>
    </rPh>
    <rPh sb="3" eb="5">
      <t>ウンパン</t>
    </rPh>
    <rPh sb="6" eb="8">
      <t>ブツリュウ</t>
    </rPh>
    <phoneticPr fontId="5"/>
  </si>
  <si>
    <t>割合</t>
    <rPh sb="0" eb="2">
      <t>ワリアイ</t>
    </rPh>
    <phoneticPr fontId="3"/>
  </si>
  <si>
    <t>サービス</t>
  </si>
  <si>
    <t>就職合計</t>
    <rPh sb="0" eb="2">
      <t>シュウショク</t>
    </rPh>
    <rPh sb="2" eb="4">
      <t>ゴウケイ</t>
    </rPh>
    <phoneticPr fontId="3"/>
  </si>
  <si>
    <t>決定人数</t>
    <rPh sb="0" eb="2">
      <t>ケッテイ</t>
    </rPh>
    <rPh sb="2" eb="4">
      <t>ニンズウ</t>
    </rPh>
    <phoneticPr fontId="3"/>
  </si>
  <si>
    <t>公務員</t>
    <rPh sb="0" eb="3">
      <t>コウムイン</t>
    </rPh>
    <phoneticPr fontId="5"/>
  </si>
  <si>
    <t>公務員</t>
    <rPh sb="0" eb="3">
      <t>コウムイン</t>
    </rPh>
    <phoneticPr fontId="3"/>
  </si>
  <si>
    <t>林精機製造（株）</t>
    <rPh sb="0" eb="1">
      <t>ハヤシ</t>
    </rPh>
    <rPh sb="1" eb="3">
      <t>セイキ</t>
    </rPh>
    <rPh sb="3" eb="5">
      <t>セイゾウ</t>
    </rPh>
    <rPh sb="5" eb="8">
      <t>カブ</t>
    </rPh>
    <phoneticPr fontId="3"/>
  </si>
  <si>
    <t>就職</t>
    <rPh sb="0" eb="2">
      <t>シュウショク</t>
    </rPh>
    <phoneticPr fontId="3"/>
  </si>
  <si>
    <t>専門学校</t>
    <rPh sb="0" eb="4">
      <t>センモンガッコウ</t>
    </rPh>
    <phoneticPr fontId="3"/>
  </si>
  <si>
    <t>短期大学</t>
    <rPh sb="0" eb="4">
      <t>タンキダイガク</t>
    </rPh>
    <phoneticPr fontId="3"/>
  </si>
  <si>
    <t>４大学</t>
    <rPh sb="1" eb="3">
      <t>ダイガク</t>
    </rPh>
    <phoneticPr fontId="3"/>
  </si>
  <si>
    <t>校務員</t>
    <rPh sb="0" eb="3">
      <t>コウムイン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</si>
  <si>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</si>
  <si>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</si>
  <si>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</t>
    <rPh sb="0" eb="1">
      <t>ゴウ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</si>
  <si>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</si>
  <si>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</si>
  <si>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未定</t>
    <rPh sb="0" eb="2">
      <t>ミテイ</t>
    </rPh>
    <phoneticPr fontId="3"/>
  </si>
  <si>
    <t>（県内）</t>
    <rPh sb="2" eb="3">
      <t>ナイ</t>
    </rPh>
    <phoneticPr fontId="5"/>
  </si>
  <si>
    <t>（株）ファルテック 福島工場</t>
    <rPh sb="0" eb="3">
      <t>カブ</t>
    </rPh>
    <rPh sb="10" eb="14">
      <t>フクシマコウジョウ</t>
    </rPh>
    <phoneticPr fontId="3"/>
  </si>
  <si>
    <t>（株）日建 福島工場</t>
    <rPh sb="0" eb="3">
      <t>カブ</t>
    </rPh>
    <rPh sb="3" eb="5">
      <t>ニッケン</t>
    </rPh>
    <rPh sb="6" eb="10">
      <t>フクシマコウジョウ</t>
    </rPh>
    <phoneticPr fontId="3"/>
  </si>
  <si>
    <t>（株）日東発條本社工場</t>
    <rPh sb="0" eb="3">
      <t>カブ</t>
    </rPh>
    <rPh sb="3" eb="7">
      <t>ニットウハツジョウ</t>
    </rPh>
    <rPh sb="7" eb="9">
      <t>ホンシャ</t>
    </rPh>
    <rPh sb="9" eb="11">
      <t>コウジョウ</t>
    </rPh>
    <phoneticPr fontId="3"/>
  </si>
  <si>
    <t>トミー工業（株）福島工場</t>
    <rPh sb="3" eb="5">
      <t>コウギョウ</t>
    </rPh>
    <rPh sb="5" eb="8">
      <t>カブ</t>
    </rPh>
    <rPh sb="8" eb="12">
      <t>フクシマコウジョウ</t>
    </rPh>
    <phoneticPr fontId="3"/>
  </si>
  <si>
    <t>富士工業（株）白河事業所</t>
    <rPh sb="0" eb="4">
      <t>フジコウギョウ</t>
    </rPh>
    <rPh sb="4" eb="7">
      <t>カブ</t>
    </rPh>
    <rPh sb="7" eb="9">
      <t>シラカワ</t>
    </rPh>
    <rPh sb="9" eb="12">
      <t>ジギョウショ</t>
    </rPh>
    <phoneticPr fontId="3"/>
  </si>
  <si>
    <t>販売</t>
    <rPh sb="0" eb="2">
      <t>ハンバイ</t>
    </rPh>
    <phoneticPr fontId="3"/>
  </si>
  <si>
    <t>サービス</t>
    <phoneticPr fontId="3"/>
  </si>
  <si>
    <t>製造</t>
    <rPh sb="0" eb="2">
      <t>セイゾウ</t>
    </rPh>
    <phoneticPr fontId="3"/>
  </si>
  <si>
    <t>物流</t>
    <rPh sb="0" eb="2">
      <t>ブツリュウ</t>
    </rPh>
    <phoneticPr fontId="3"/>
  </si>
  <si>
    <t>読み</t>
    <rPh sb="0" eb="1">
      <t>ヨ</t>
    </rPh>
    <phoneticPr fontId="3"/>
  </si>
  <si>
    <t>えすえむしー</t>
    <phoneticPr fontId="3"/>
  </si>
  <si>
    <t>じぇーぴーしー</t>
    <phoneticPr fontId="3"/>
  </si>
  <si>
    <t>しもだこうぎょう</t>
    <phoneticPr fontId="3"/>
  </si>
  <si>
    <t>とうほくみどりあんぜん</t>
    <phoneticPr fontId="3"/>
  </si>
  <si>
    <t>ふじこうぎょう</t>
    <phoneticPr fontId="3"/>
  </si>
  <si>
    <t>その他</t>
    <rPh sb="2" eb="3">
      <t>ホカ</t>
    </rPh>
    <phoneticPr fontId="3"/>
  </si>
  <si>
    <t>郡山女子大学短期大学部</t>
    <rPh sb="0" eb="2">
      <t>コオリヤマ</t>
    </rPh>
    <phoneticPr fontId="5"/>
  </si>
  <si>
    <t>株式会社　エースパック　矢吹工場</t>
  </si>
  <si>
    <t>株式会社サカイ引越センター　郡山支社</t>
  </si>
  <si>
    <t>ジェーピーシー株式会社福島工場</t>
  </si>
  <si>
    <t>株式会社DNP高機能マテリアル泉崎工場</t>
  </si>
  <si>
    <t>株式会社　和知鐵工所</t>
  </si>
  <si>
    <t>社会福祉法人　石川福祉会</t>
    <phoneticPr fontId="3"/>
  </si>
  <si>
    <t>三進金属工業　株式会社　福島工場</t>
  </si>
  <si>
    <t>株式会社　レック</t>
  </si>
  <si>
    <t>ＫｅｅＰｅｒ技研　株式会社　東京営業所</t>
  </si>
  <si>
    <t>株式会社　ナショナルマリンプラスチック　福島工場</t>
  </si>
  <si>
    <t>有限会社　よしだや</t>
  </si>
  <si>
    <t>日創プロニティ　株式会社</t>
  </si>
  <si>
    <t>株式会社　宇野製作所　福島工場</t>
  </si>
  <si>
    <t>東北ミドリ安全工業株式会社</t>
  </si>
  <si>
    <t>富士工業株式会社　白河事業所</t>
  </si>
  <si>
    <t>下田工業株式会社　福島工場</t>
  </si>
  <si>
    <t>株式会社　リオン・ドールコーポレーション</t>
    <rPh sb="0" eb="4">
      <t>カブシキガイシャ</t>
    </rPh>
    <phoneticPr fontId="3"/>
  </si>
  <si>
    <t>有限会社　渡辺工務店</t>
  </si>
  <si>
    <t>社会福祉法人　東白川福祉会特別養護老人ホーム　寿恵園</t>
  </si>
  <si>
    <t>株式会社　シンセイ</t>
    <rPh sb="0" eb="4">
      <t>カブシキガイシャ</t>
    </rPh>
    <phoneticPr fontId="3"/>
  </si>
  <si>
    <t>SMC株式会社矢祭工場</t>
  </si>
  <si>
    <t>日本ビューホテル　株式会社　浅草事業所（浅草ビューホテル）</t>
  </si>
  <si>
    <t>東洋シャフト　株式会社　福島工場</t>
  </si>
  <si>
    <t>株式会社　昇栄</t>
    <rPh sb="0" eb="4">
      <t>カブシキガイシャ</t>
    </rPh>
    <rPh sb="5" eb="7">
      <t>ショウエイ</t>
    </rPh>
    <phoneticPr fontId="3"/>
  </si>
  <si>
    <t>オリンパス株式会社　白河事業場</t>
    <rPh sb="5" eb="9">
      <t>カブシキガイシャ</t>
    </rPh>
    <rPh sb="10" eb="15">
      <t>シラカワジギョウジョウ</t>
    </rPh>
    <phoneticPr fontId="3"/>
  </si>
  <si>
    <t>一般曹候補生</t>
    <rPh sb="0" eb="3">
      <t>イッパンソウ</t>
    </rPh>
    <rPh sb="3" eb="6">
      <t>コウホセイ</t>
    </rPh>
    <phoneticPr fontId="3"/>
  </si>
  <si>
    <t>自衛官候補生</t>
    <rPh sb="0" eb="6">
      <t>ジエイカンコウホセイ</t>
    </rPh>
    <phoneticPr fontId="3"/>
  </si>
  <si>
    <t>バンタンデザイン研究所</t>
    <rPh sb="8" eb="11">
      <t>ケンキュウジョ</t>
    </rPh>
    <phoneticPr fontId="24"/>
  </si>
  <si>
    <t>桜美林大学</t>
    <rPh sb="0" eb="1">
      <t>サクラ</t>
    </rPh>
    <rPh sb="3" eb="5">
      <t>ダイガク</t>
    </rPh>
    <phoneticPr fontId="24"/>
  </si>
  <si>
    <t>アジア動物専門学校</t>
    <rPh sb="3" eb="9">
      <t>ドウブツセンモンガッコウ</t>
    </rPh>
    <phoneticPr fontId="24"/>
  </si>
  <si>
    <t>日本大学</t>
    <rPh sb="0" eb="4">
      <t>ニホンダイガク</t>
    </rPh>
    <phoneticPr fontId="24"/>
  </si>
  <si>
    <t>国際医療看護福祉大学校</t>
    <rPh sb="0" eb="2">
      <t>コクサイ</t>
    </rPh>
    <rPh sb="2" eb="11">
      <t>イリョウカンゴフクシダイガッコウ</t>
    </rPh>
    <phoneticPr fontId="24"/>
  </si>
  <si>
    <t>テクノアカデミー</t>
  </si>
  <si>
    <t>東京文化美容専門学校</t>
    <rPh sb="0" eb="2">
      <t>トウキョウ</t>
    </rPh>
    <rPh sb="2" eb="4">
      <t>ブンカ</t>
    </rPh>
    <rPh sb="4" eb="6">
      <t>ビヨウ</t>
    </rPh>
    <rPh sb="6" eb="10">
      <t>センモンガッコウ</t>
    </rPh>
    <phoneticPr fontId="24"/>
  </si>
  <si>
    <t>福島県農業総合センター農業短期大学校</t>
    <rPh sb="0" eb="3">
      <t>フクシマケン</t>
    </rPh>
    <rPh sb="3" eb="7">
      <t>ノウギョウソウゴウ</t>
    </rPh>
    <rPh sb="11" eb="18">
      <t>ノウギョウタンキダイガッコウ</t>
    </rPh>
    <phoneticPr fontId="24"/>
  </si>
  <si>
    <t>白河厚生総合病院付属高等看護学院</t>
    <rPh sb="0" eb="8">
      <t>シラカワコウセイソウゴウビョウイン</t>
    </rPh>
    <rPh sb="8" eb="10">
      <t>フゾク</t>
    </rPh>
    <rPh sb="10" eb="16">
      <t>コウトウカンゴガクイン</t>
    </rPh>
    <phoneticPr fontId="24"/>
  </si>
  <si>
    <t>東日本国際大学</t>
    <rPh sb="0" eb="7">
      <t>ヒガシニホンコクサイダイガク</t>
    </rPh>
    <phoneticPr fontId="24"/>
  </si>
  <si>
    <t>Wiz国際情報工科自動車大学校</t>
    <rPh sb="3" eb="5">
      <t>コクサイ</t>
    </rPh>
    <rPh sb="5" eb="7">
      <t>ジョウホウ</t>
    </rPh>
    <rPh sb="7" eb="9">
      <t>コウカ</t>
    </rPh>
    <rPh sb="9" eb="12">
      <t>ジドウシャ</t>
    </rPh>
    <rPh sb="12" eb="15">
      <t>ダイガッコウ</t>
    </rPh>
    <phoneticPr fontId="24"/>
  </si>
  <si>
    <t>郡山看護専門学校</t>
    <rPh sb="0" eb="2">
      <t>コオリヤマ</t>
    </rPh>
    <rPh sb="2" eb="4">
      <t>カンゴ</t>
    </rPh>
    <rPh sb="4" eb="8">
      <t>センモンガッコウ</t>
    </rPh>
    <phoneticPr fontId="3"/>
  </si>
  <si>
    <t>国際アート＆デザイン大学校</t>
    <rPh sb="0" eb="2">
      <t>コクサイ</t>
    </rPh>
    <rPh sb="10" eb="13">
      <t>ダイガッコウ</t>
    </rPh>
    <phoneticPr fontId="3"/>
  </si>
  <si>
    <t>郡山女子大学短期大学部</t>
    <rPh sb="0" eb="11">
      <t>コオリヤマジョシダイガクタンキダイガクブ</t>
    </rPh>
    <phoneticPr fontId="3"/>
  </si>
  <si>
    <t>東北学院大学</t>
    <rPh sb="0" eb="2">
      <t>トウホク</t>
    </rPh>
    <rPh sb="2" eb="4">
      <t>ガクイン</t>
    </rPh>
    <rPh sb="4" eb="6">
      <t>ダイガク</t>
    </rPh>
    <phoneticPr fontId="3"/>
  </si>
  <si>
    <t>医療創生大学</t>
    <rPh sb="0" eb="4">
      <t>イリョウソウセイ</t>
    </rPh>
    <rPh sb="4" eb="6">
      <t>ダイガク</t>
    </rPh>
    <phoneticPr fontId="3"/>
  </si>
  <si>
    <t>東京工科大学</t>
    <rPh sb="0" eb="2">
      <t>トウキョウ</t>
    </rPh>
    <rPh sb="2" eb="4">
      <t>コウカ</t>
    </rPh>
    <rPh sb="4" eb="6">
      <t>ダイガク</t>
    </rPh>
    <phoneticPr fontId="3"/>
  </si>
  <si>
    <t>松蔭大学</t>
    <rPh sb="0" eb="2">
      <t>ショウイン</t>
    </rPh>
    <rPh sb="2" eb="4">
      <t>ダイガク</t>
    </rPh>
    <phoneticPr fontId="3"/>
  </si>
  <si>
    <t>福島学院大学</t>
    <rPh sb="0" eb="6">
      <t>フクシマガクインダイガク</t>
    </rPh>
    <phoneticPr fontId="24"/>
  </si>
  <si>
    <t>えーすぱっく</t>
    <phoneticPr fontId="3"/>
  </si>
  <si>
    <t>さかいひっこし</t>
    <phoneticPr fontId="3"/>
  </si>
  <si>
    <t>でぃーえぬぴーこう</t>
    <phoneticPr fontId="3"/>
  </si>
  <si>
    <t>わちてっこうじょ</t>
    <phoneticPr fontId="3"/>
  </si>
  <si>
    <t>いしかわふくしかい</t>
    <phoneticPr fontId="3"/>
  </si>
  <si>
    <t>さんしんきんぞく</t>
    <phoneticPr fontId="3"/>
  </si>
  <si>
    <t>れっく</t>
    <phoneticPr fontId="3"/>
  </si>
  <si>
    <t>きーぱーぎけん</t>
    <phoneticPr fontId="3"/>
  </si>
  <si>
    <t>なしょなるまりん</t>
    <phoneticPr fontId="3"/>
  </si>
  <si>
    <t>よしだや</t>
    <phoneticPr fontId="3"/>
  </si>
  <si>
    <t>にっそうぷろにてぃ</t>
    <phoneticPr fontId="3"/>
  </si>
  <si>
    <t>うのせいさくしょ</t>
    <phoneticPr fontId="3"/>
  </si>
  <si>
    <t>りおんどーるこーぽれーしょん</t>
    <phoneticPr fontId="3"/>
  </si>
  <si>
    <t>わたなべこうむてん</t>
    <phoneticPr fontId="3"/>
  </si>
  <si>
    <t>ひがししらかわふくしかいとくべつ</t>
    <phoneticPr fontId="3"/>
  </si>
  <si>
    <t>しんせい</t>
    <phoneticPr fontId="3"/>
  </si>
  <si>
    <t>にほんびゅーほてる</t>
    <phoneticPr fontId="3"/>
  </si>
  <si>
    <t>とうようしゃふと</t>
    <phoneticPr fontId="3"/>
  </si>
  <si>
    <t>しょうえい</t>
    <phoneticPr fontId="3"/>
  </si>
  <si>
    <t>おりんぱす</t>
    <phoneticPr fontId="3"/>
  </si>
  <si>
    <t>（県内）</t>
    <rPh sb="1" eb="3">
      <t>ケンナイ</t>
    </rPh>
    <phoneticPr fontId="5"/>
  </si>
  <si>
    <t>建設・土木</t>
    <rPh sb="0" eb="2">
      <t>ケンセツ</t>
    </rPh>
    <rPh sb="3" eb="5">
      <t>ドボク</t>
    </rPh>
    <phoneticPr fontId="3"/>
  </si>
  <si>
    <t>合計</t>
    <rPh sb="0" eb="2">
      <t>ゴウケイ</t>
    </rPh>
    <phoneticPr fontId="3"/>
  </si>
  <si>
    <t>建築・土木</t>
    <rPh sb="0" eb="2">
      <t>ケンチク</t>
    </rPh>
    <rPh sb="3" eb="5">
      <t>ドボク</t>
    </rPh>
    <phoneticPr fontId="3"/>
  </si>
  <si>
    <t>株式会社　レック</t>
    <phoneticPr fontId="3"/>
  </si>
  <si>
    <t>（県外）</t>
    <rPh sb="1" eb="3">
      <t>ケンガイ</t>
    </rPh>
    <phoneticPr fontId="3"/>
  </si>
  <si>
    <t>オリンパス株式会社</t>
    <rPh sb="5" eb="9">
      <t>カブシキガイシャ</t>
    </rPh>
    <phoneticPr fontId="3"/>
  </si>
  <si>
    <t>桜美林大学　　松蔭大学　　東京工科大学　　東北学院大学</t>
    <rPh sb="0" eb="3">
      <t>オウビリン</t>
    </rPh>
    <rPh sb="3" eb="5">
      <t>ダイガク</t>
    </rPh>
    <rPh sb="7" eb="11">
      <t>ショウインダイガク</t>
    </rPh>
    <rPh sb="13" eb="19">
      <t>トウキョウコウカダイガク</t>
    </rPh>
    <rPh sb="21" eb="27">
      <t>トウホクガクインダイガク</t>
    </rPh>
    <phoneticPr fontId="3"/>
  </si>
  <si>
    <t>医療創生大学　　日本大学　　東日本国際大学　　福島学院大学</t>
    <rPh sb="0" eb="6">
      <t>イリョウソウセイダイガク</t>
    </rPh>
    <rPh sb="8" eb="12">
      <t>ニホンダイガク</t>
    </rPh>
    <rPh sb="14" eb="21">
      <t>ヒガシニホンコクサイダイガク</t>
    </rPh>
    <rPh sb="23" eb="29">
      <t>フクシマガクインダイガク</t>
    </rPh>
    <phoneticPr fontId="3"/>
  </si>
  <si>
    <t>アジア動物専門学校　　東京文化美容専門学校　　バンタンデザイン研究所</t>
    <rPh sb="3" eb="5">
      <t>ドウブツ</t>
    </rPh>
    <rPh sb="5" eb="9">
      <t>センモンガッコウ</t>
    </rPh>
    <rPh sb="11" eb="13">
      <t>トウキョウ</t>
    </rPh>
    <rPh sb="13" eb="15">
      <t>ブンカ</t>
    </rPh>
    <rPh sb="15" eb="17">
      <t>ビヨウ</t>
    </rPh>
    <rPh sb="17" eb="21">
      <t>センモンガッコウ</t>
    </rPh>
    <rPh sb="31" eb="34">
      <t>ケンキュウジョ</t>
    </rPh>
    <phoneticPr fontId="3"/>
  </si>
  <si>
    <t>Wiz国際情報工科自動車大学校　　郡山看護専門学校　　国際アート＆デザイン大学校
国際医療福祉大学校　　白河厚生総合病院附属高等看護学院　　テクノアカデミー　
福島県農業総合センター農業短期大学校</t>
    <rPh sb="17" eb="19">
      <t>コオリヤマ</t>
    </rPh>
    <rPh sb="19" eb="21">
      <t>カンゴ</t>
    </rPh>
    <rPh sb="21" eb="25">
      <t>センモンガッコウ</t>
    </rPh>
    <rPh sb="27" eb="29">
      <t>コクサイ</t>
    </rPh>
    <rPh sb="37" eb="40">
      <t>ダイガクコウ</t>
    </rPh>
    <rPh sb="41" eb="47">
      <t>コクサイイリョウフクシ</t>
    </rPh>
    <rPh sb="47" eb="50">
      <t>ダイガクコウ</t>
    </rPh>
    <rPh sb="52" eb="54">
      <t>シラカワ</t>
    </rPh>
    <rPh sb="54" eb="56">
      <t>コウセイ</t>
    </rPh>
    <rPh sb="56" eb="58">
      <t>ソウゴウ</t>
    </rPh>
    <rPh sb="58" eb="60">
      <t>ビョウイン</t>
    </rPh>
    <rPh sb="60" eb="62">
      <t>フゾク</t>
    </rPh>
    <rPh sb="62" eb="64">
      <t>コウトウ</t>
    </rPh>
    <rPh sb="64" eb="66">
      <t>カンゴ</t>
    </rPh>
    <rPh sb="66" eb="68">
      <t>ガクイン</t>
    </rPh>
    <rPh sb="80" eb="83">
      <t>フクシマケン</t>
    </rPh>
    <rPh sb="83" eb="85">
      <t>ノウギョウ</t>
    </rPh>
    <rPh sb="85" eb="87">
      <t>ソウゴウ</t>
    </rPh>
    <rPh sb="91" eb="93">
      <t>ノウギョウ</t>
    </rPh>
    <rPh sb="93" eb="95">
      <t>タンキ</t>
    </rPh>
    <rPh sb="95" eb="98">
      <t>ダイガクコウ</t>
    </rPh>
    <phoneticPr fontId="4"/>
  </si>
  <si>
    <t>＜令和５年度　３学年進路概況一覧　（令和6年3月31日現在）＞</t>
    <rPh sb="1" eb="3">
      <t>レイワ</t>
    </rPh>
    <rPh sb="4" eb="6">
      <t>ネンド</t>
    </rPh>
    <rPh sb="8" eb="10">
      <t>ガクネン</t>
    </rPh>
    <rPh sb="10" eb="12">
      <t>シンロ</t>
    </rPh>
    <rPh sb="12" eb="14">
      <t>ガイキョウ</t>
    </rPh>
    <rPh sb="14" eb="16">
      <t>イチラン</t>
    </rPh>
    <rPh sb="18" eb="20">
      <t>レイワ</t>
    </rPh>
    <rPh sb="21" eb="22">
      <t>ネン</t>
    </rPh>
    <rPh sb="23" eb="24">
      <t>ガツ</t>
    </rPh>
    <rPh sb="26" eb="27">
      <t>ニチ</t>
    </rPh>
    <rPh sb="27" eb="29">
      <t>ゲンザイ</t>
    </rPh>
    <phoneticPr fontId="5"/>
  </si>
  <si>
    <r>
      <rPr>
        <b/>
        <sz val="12"/>
        <rFont val="ＭＳ Ｐゴシック"/>
        <family val="3"/>
        <charset val="128"/>
      </rPr>
      <t>［サービス］</t>
    </r>
    <r>
      <rPr>
        <sz val="12"/>
        <rFont val="ＭＳ Ｐゴシック"/>
        <family val="3"/>
        <charset val="128"/>
      </rPr>
      <t xml:space="preserve">
　日本ビューホテル(株)浅草事業所（浅草ビューホテル)</t>
    </r>
    <rPh sb="4" eb="6">
      <t>コウザイ</t>
    </rPh>
    <rPh sb="8" eb="10">
      <t>ニホン</t>
    </rPh>
    <rPh sb="16" eb="19">
      <t>カブ</t>
    </rPh>
    <rPh sb="19" eb="21">
      <t>アサクサ</t>
    </rPh>
    <rPh sb="21" eb="24">
      <t>ジギョウショ</t>
    </rPh>
    <rPh sb="25" eb="27">
      <t>アサクサ</t>
    </rPh>
    <phoneticPr fontId="4"/>
  </si>
  <si>
    <r>
      <rPr>
        <b/>
        <sz val="12"/>
        <rFont val="ＭＳ Ｐゴシック"/>
        <family val="3"/>
        <charset val="128"/>
      </rPr>
      <t>［販売］</t>
    </r>
    <r>
      <rPr>
        <sz val="12"/>
        <rFont val="ＭＳ Ｐゴシック"/>
        <family val="3"/>
        <charset val="128"/>
      </rPr>
      <t xml:space="preserve">
　(有)よしだや　　(株)リオン・ドールコーポレーション　　　　　　　　</t>
    </r>
    <r>
      <rPr>
        <b/>
        <sz val="12"/>
        <rFont val="ＭＳ Ｐゴシック"/>
        <family val="3"/>
        <charset val="128"/>
      </rPr>
      <t xml:space="preserve">
［サービス］
</t>
    </r>
    <r>
      <rPr>
        <sz val="12"/>
        <rFont val="ＭＳ Ｐゴシック"/>
        <family val="3"/>
        <charset val="128"/>
      </rPr>
      <t xml:space="preserve">　(福)石川福祉会　　ＫｅｅＰｅｒ技研(株)東京営業所　　(福)東白川福祉会特別養護老人ホーム　寿恵園　いしかわツリートップ保育園
　医療法人誠励会　ひらた中央病院　　独立行政法人国立病院機構　福島病院
</t>
    </r>
    <r>
      <rPr>
        <b/>
        <sz val="12"/>
        <rFont val="ＭＳ Ｐゴシック"/>
        <family val="3"/>
        <charset val="128"/>
      </rPr>
      <t>［輸送・運搬・物流］</t>
    </r>
    <r>
      <rPr>
        <sz val="12"/>
        <rFont val="ＭＳ Ｐゴシック"/>
        <family val="3"/>
        <charset val="128"/>
      </rPr>
      <t xml:space="preserve">　　　　　
　(株)サカイ引越センター　郡山支社
</t>
    </r>
    <r>
      <rPr>
        <b/>
        <sz val="12"/>
        <rFont val="ＭＳ Ｐゴシック"/>
        <family val="3"/>
        <charset val="128"/>
      </rPr>
      <t>［製造]</t>
    </r>
    <r>
      <rPr>
        <sz val="12"/>
        <rFont val="ＭＳ Ｐゴシック"/>
        <family val="3"/>
        <charset val="128"/>
      </rPr>
      <t xml:space="preserve">
  (株)宇野製作所福島工場　　(株)エースパック矢吹工場　ＳＭＣ(株)矢祭工場　　三進金属工業(株)福島工場　　(株)シンセイ　
　ジェーピーシー(株)福島工場　　下田工業(株)福島工場　　(株)昇栄　　　(株)ＤＮＰ高機能マテリアル泉崎工場　　東北ミドリ安全工業(株)　
　東洋シャフト(株)福島工場　　(株)ナショナルマリンプラスチック福島工場　　日創プロニティ(株)　　富士工業(株)白河事業所　
　(株)和知鐵工所　　オリンパス（株）
</t>
    </r>
    <r>
      <rPr>
        <b/>
        <sz val="12"/>
        <rFont val="ＭＳ Ｐゴシック"/>
        <family val="3"/>
        <charset val="128"/>
      </rPr>
      <t xml:space="preserve">［建築・土木］
</t>
    </r>
    <r>
      <rPr>
        <sz val="12"/>
        <rFont val="ＭＳ Ｐゴシック"/>
        <family val="3"/>
        <charset val="128"/>
      </rPr>
      <t xml:space="preserve">(株)レック　　(有)渡辺工務店
</t>
    </r>
    <rPh sb="1" eb="3">
      <t>ハンバイ</t>
    </rPh>
    <rPh sb="6" eb="9">
      <t>ユウゲンガイシャ</t>
    </rPh>
    <rPh sb="15" eb="18">
      <t>カブ</t>
    </rPh>
    <rPh sb="46" eb="48">
      <t>コウザイ</t>
    </rPh>
    <rPh sb="51" eb="52">
      <t>フク</t>
    </rPh>
    <rPh sb="53" eb="55">
      <t>イシカワ</t>
    </rPh>
    <rPh sb="55" eb="58">
      <t>フクシカイ</t>
    </rPh>
    <rPh sb="79" eb="80">
      <t>フク</t>
    </rPh>
    <rPh sb="81" eb="84">
      <t>ヒガシシラカワ</t>
    </rPh>
    <rPh sb="84" eb="87">
      <t>フクシカイ</t>
    </rPh>
    <rPh sb="87" eb="91">
      <t>トクベツヨウゴ</t>
    </rPh>
    <rPh sb="91" eb="93">
      <t>ロウジン</t>
    </rPh>
    <rPh sb="97" eb="100">
      <t>ジュケイエン</t>
    </rPh>
    <rPh sb="116" eb="120">
      <t>イリョウホウジン</t>
    </rPh>
    <rPh sb="120" eb="121">
      <t>マコト</t>
    </rPh>
    <rPh sb="121" eb="122">
      <t>ハゲ</t>
    </rPh>
    <rPh sb="122" eb="123">
      <t>カイ</t>
    </rPh>
    <rPh sb="133" eb="139">
      <t>ドクリツギョウセイホウジン</t>
    </rPh>
    <rPh sb="151" eb="153">
      <t>ブツリュウ</t>
    </rPh>
    <rPh sb="168" eb="171">
      <t>カブ</t>
    </rPh>
    <rPh sb="174" eb="176">
      <t>ヒッコシ</t>
    </rPh>
    <rPh sb="181" eb="185">
      <t>コオリヤマシシャ</t>
    </rPh>
    <rPh sb="193" eb="196">
      <t>カブ</t>
    </rPh>
    <rPh sb="196" eb="201">
      <t>ウノセイサクショ</t>
    </rPh>
    <rPh sb="201" eb="205">
      <t>フクシマコウジョウ</t>
    </rPh>
    <rPh sb="207" eb="210">
      <t>カブ</t>
    </rPh>
    <rPh sb="216" eb="220">
      <t>ヤブキコウジョウ</t>
    </rPh>
    <rPh sb="224" eb="227">
      <t>カブ</t>
    </rPh>
    <rPh sb="227" eb="231">
      <t>ヤマツリコウジョウ</t>
    </rPh>
    <rPh sb="233" eb="239">
      <t>サンシンキンゾクコウギョウ</t>
    </rPh>
    <rPh sb="239" eb="242">
      <t>カブ</t>
    </rPh>
    <rPh sb="242" eb="246">
      <t>フクシマコウジョウ</t>
    </rPh>
    <rPh sb="265" eb="268">
      <t>カブ</t>
    </rPh>
    <rPh sb="268" eb="272">
      <t>フクシマコウジョウ</t>
    </rPh>
    <rPh sb="274" eb="278">
      <t>シモダコウギョウ</t>
    </rPh>
    <rPh sb="278" eb="281">
      <t>カブ</t>
    </rPh>
    <rPh sb="281" eb="285">
      <t>フクシマコウジョウ</t>
    </rPh>
    <rPh sb="287" eb="290">
      <t>カブ</t>
    </rPh>
    <rPh sb="290" eb="291">
      <t>ショウ</t>
    </rPh>
    <rPh sb="291" eb="292">
      <t>エイ</t>
    </rPh>
    <rPh sb="295" eb="298">
      <t>カブ</t>
    </rPh>
    <rPh sb="301" eb="304">
      <t>コウキノウ</t>
    </rPh>
    <rPh sb="309" eb="313">
      <t>イズミザキコウジョウ</t>
    </rPh>
    <rPh sb="315" eb="317">
      <t>トウホク</t>
    </rPh>
    <rPh sb="320" eb="322">
      <t>アンゼン</t>
    </rPh>
    <rPh sb="322" eb="324">
      <t>コウギョウ</t>
    </rPh>
    <rPh sb="324" eb="327">
      <t>カブ</t>
    </rPh>
    <rPh sb="330" eb="332">
      <t>トウヨウ</t>
    </rPh>
    <rPh sb="336" eb="339">
      <t>カブ</t>
    </rPh>
    <rPh sb="339" eb="343">
      <t>フクシマコウジョウ</t>
    </rPh>
    <rPh sb="345" eb="348">
      <t>カブ</t>
    </rPh>
    <rPh sb="362" eb="366">
      <t>フクシマコウジョウ</t>
    </rPh>
    <rPh sb="368" eb="370">
      <t>ニッソウ</t>
    </rPh>
    <rPh sb="375" eb="378">
      <t>カブ</t>
    </rPh>
    <rPh sb="380" eb="384">
      <t>フジコウギョウ</t>
    </rPh>
    <rPh sb="384" eb="387">
      <t>カブ</t>
    </rPh>
    <rPh sb="387" eb="389">
      <t>シラカワ</t>
    </rPh>
    <rPh sb="389" eb="392">
      <t>ジギョウショ</t>
    </rPh>
    <rPh sb="395" eb="398">
      <t>カブ</t>
    </rPh>
    <rPh sb="398" eb="400">
      <t>ワチ</t>
    </rPh>
    <rPh sb="400" eb="403">
      <t>テッコウジョ</t>
    </rPh>
    <rPh sb="411" eb="412">
      <t>カブ</t>
    </rPh>
    <rPh sb="415" eb="417">
      <t>ケンチク</t>
    </rPh>
    <rPh sb="418" eb="420">
      <t>ドボク</t>
    </rPh>
    <rPh sb="422" eb="425">
      <t>カブ</t>
    </rPh>
    <rPh sb="430" eb="433">
      <t>ユウゲンガイシャ</t>
    </rPh>
    <rPh sb="433" eb="435">
      <t>ワタナベ</t>
    </rPh>
    <rPh sb="435" eb="438">
      <t>コウムテン</t>
    </rPh>
    <phoneticPr fontId="4"/>
  </si>
  <si>
    <r>
      <rPr>
        <b/>
        <sz val="12"/>
        <rFont val="ＭＳ Ｐゴシック"/>
        <family val="3"/>
        <charset val="128"/>
      </rPr>
      <t>［公務員］</t>
    </r>
    <r>
      <rPr>
        <sz val="12"/>
        <rFont val="ＭＳ Ｐゴシック"/>
        <family val="3"/>
        <charset val="128"/>
      </rPr>
      <t xml:space="preserve">
　一般曹候補生（陸上自衛隊）・一般曹候補生（海上自衛隊）</t>
    </r>
    <rPh sb="14" eb="19">
      <t>リクジョウジエイタイ</t>
    </rPh>
    <rPh sb="21" eb="27">
      <t>イッパンソウコウホセイ</t>
    </rPh>
    <rPh sb="28" eb="33">
      <t>カイジョウジエイタイ</t>
    </rPh>
    <phoneticPr fontId="5"/>
  </si>
  <si>
    <r>
      <rPr>
        <b/>
        <sz val="12"/>
        <rFont val="ＭＳ Ｐゴシック"/>
        <family val="3"/>
        <charset val="128"/>
      </rPr>
      <t>［販売］</t>
    </r>
    <r>
      <rPr>
        <sz val="12"/>
        <rFont val="ＭＳ Ｐゴシック"/>
        <family val="3"/>
        <charset val="128"/>
      </rPr>
      <t xml:space="preserve">
　(有)よしだや　　(株)リオン・ドールコーポレーション　　　　　　　　</t>
    </r>
    <r>
      <rPr>
        <b/>
        <sz val="12"/>
        <rFont val="ＭＳ Ｐゴシック"/>
        <family val="3"/>
        <charset val="128"/>
      </rPr>
      <t xml:space="preserve">
［サービス］
</t>
    </r>
    <r>
      <rPr>
        <sz val="12"/>
        <rFont val="ＭＳ Ｐゴシック"/>
        <family val="3"/>
        <charset val="128"/>
      </rPr>
      <t xml:space="preserve">　(福)石川福祉会　　ＫｅｅＰｅｒ技研(株)東京営業所　　(福)東白川福祉会特別養護老人ホーム　寿恵園
　いしかわツリートップ保育園　　医療法人誠励会　ひらた中央病院　　独立行政法人国立病院機構　福島病院
</t>
    </r>
    <r>
      <rPr>
        <b/>
        <sz val="12"/>
        <rFont val="ＭＳ Ｐゴシック"/>
        <family val="3"/>
        <charset val="128"/>
      </rPr>
      <t>［輸送・運搬・物流］</t>
    </r>
    <r>
      <rPr>
        <sz val="12"/>
        <rFont val="ＭＳ Ｐゴシック"/>
        <family val="3"/>
        <charset val="128"/>
      </rPr>
      <t xml:space="preserve">　　　　　
　(株)サカイ引越センター　郡山支社
</t>
    </r>
    <r>
      <rPr>
        <b/>
        <sz val="12"/>
        <rFont val="ＭＳ Ｐゴシック"/>
        <family val="3"/>
        <charset val="128"/>
      </rPr>
      <t>［製造]</t>
    </r>
    <r>
      <rPr>
        <sz val="12"/>
        <rFont val="ＭＳ Ｐゴシック"/>
        <family val="3"/>
        <charset val="128"/>
      </rPr>
      <t xml:space="preserve">
  (株)宇野製作所福島工場　　(株)エースパック矢吹工場　ＳＭＣ(株)矢祭工場　　三進金属工業(株)福島工場　　(株)シンセイ　
　ジェーピーシー(株)福島工場　　下田工業(株)福島工場　　(株)昇栄　　　(株)ＤＮＰ高機能マテリアル泉崎工場　　東北ミドリ安全工業(株)　
　東洋シャフト(株)福島工場　　(株)ナショナルマリンプラスチック福島工場　　日創プロニティ(株)　　富士工業(株)白河事業所　
　(株)和知鐵工所　　オリンパス（株）
</t>
    </r>
    <r>
      <rPr>
        <b/>
        <sz val="12"/>
        <rFont val="ＭＳ Ｐゴシック"/>
        <family val="3"/>
        <charset val="128"/>
      </rPr>
      <t xml:space="preserve">［建築・土木］
</t>
    </r>
    <r>
      <rPr>
        <sz val="12"/>
        <rFont val="ＭＳ Ｐゴシック"/>
        <family val="3"/>
        <charset val="128"/>
      </rPr>
      <t xml:space="preserve">(株)レック　　(有)渡辺工務店
</t>
    </r>
    <rPh sb="1" eb="3">
      <t>ハンバイ</t>
    </rPh>
    <rPh sb="6" eb="9">
      <t>ユウゲンガイシャ</t>
    </rPh>
    <rPh sb="15" eb="18">
      <t>カブ</t>
    </rPh>
    <rPh sb="46" eb="48">
      <t>コウザイ</t>
    </rPh>
    <rPh sb="51" eb="52">
      <t>フク</t>
    </rPh>
    <rPh sb="53" eb="55">
      <t>イシカワ</t>
    </rPh>
    <rPh sb="55" eb="58">
      <t>フクシカイ</t>
    </rPh>
    <rPh sb="79" eb="80">
      <t>フク</t>
    </rPh>
    <rPh sb="81" eb="84">
      <t>ヒガシシラカワ</t>
    </rPh>
    <rPh sb="84" eb="87">
      <t>フクシカイ</t>
    </rPh>
    <rPh sb="87" eb="91">
      <t>トクベツヨウゴ</t>
    </rPh>
    <rPh sb="91" eb="93">
      <t>ロウジン</t>
    </rPh>
    <rPh sb="97" eb="100">
      <t>ジュケイエン</t>
    </rPh>
    <rPh sb="117" eb="121">
      <t>イリョウホウジン</t>
    </rPh>
    <rPh sb="121" eb="122">
      <t>マコト</t>
    </rPh>
    <rPh sb="122" eb="123">
      <t>ハゲ</t>
    </rPh>
    <rPh sb="123" eb="124">
      <t>カイ</t>
    </rPh>
    <rPh sb="134" eb="140">
      <t>ドクリツギョウセイホウジン</t>
    </rPh>
    <rPh sb="152" eb="154">
      <t>ブツリュウ</t>
    </rPh>
    <rPh sb="169" eb="172">
      <t>カブ</t>
    </rPh>
    <rPh sb="175" eb="177">
      <t>ヒッコシ</t>
    </rPh>
    <rPh sb="182" eb="186">
      <t>コオリヤマシシャ</t>
    </rPh>
    <rPh sb="194" eb="197">
      <t>カブ</t>
    </rPh>
    <rPh sb="197" eb="202">
      <t>ウノセイサクショ</t>
    </rPh>
    <rPh sb="202" eb="206">
      <t>フクシマコウジョウ</t>
    </rPh>
    <rPh sb="208" eb="211">
      <t>カブ</t>
    </rPh>
    <rPh sb="217" eb="221">
      <t>ヤブキコウジョウ</t>
    </rPh>
    <rPh sb="225" eb="228">
      <t>カブ</t>
    </rPh>
    <rPh sb="228" eb="232">
      <t>ヤマツリコウジョウ</t>
    </rPh>
    <rPh sb="234" eb="240">
      <t>サンシンキンゾクコウギョウ</t>
    </rPh>
    <rPh sb="240" eb="243">
      <t>カブ</t>
    </rPh>
    <rPh sb="243" eb="247">
      <t>フクシマコウジョウ</t>
    </rPh>
    <rPh sb="266" eb="269">
      <t>カブ</t>
    </rPh>
    <rPh sb="269" eb="273">
      <t>フクシマコウジョウ</t>
    </rPh>
    <rPh sb="275" eb="279">
      <t>シモダコウギョウ</t>
    </rPh>
    <rPh sb="279" eb="282">
      <t>カブ</t>
    </rPh>
    <rPh sb="282" eb="286">
      <t>フクシマコウジョウ</t>
    </rPh>
    <rPh sb="288" eb="291">
      <t>カブ</t>
    </rPh>
    <rPh sb="291" eb="292">
      <t>ショウ</t>
    </rPh>
    <rPh sb="292" eb="293">
      <t>エイ</t>
    </rPh>
    <rPh sb="296" eb="299">
      <t>カブ</t>
    </rPh>
    <rPh sb="302" eb="305">
      <t>コウキノウ</t>
    </rPh>
    <rPh sb="310" eb="314">
      <t>イズミザキコウジョウ</t>
    </rPh>
    <rPh sb="316" eb="318">
      <t>トウホク</t>
    </rPh>
    <rPh sb="321" eb="323">
      <t>アンゼン</t>
    </rPh>
    <rPh sb="323" eb="325">
      <t>コウギョウ</t>
    </rPh>
    <rPh sb="325" eb="328">
      <t>カブ</t>
    </rPh>
    <rPh sb="331" eb="333">
      <t>トウヨウ</t>
    </rPh>
    <rPh sb="337" eb="340">
      <t>カブ</t>
    </rPh>
    <rPh sb="340" eb="344">
      <t>フクシマコウジョウ</t>
    </rPh>
    <rPh sb="346" eb="349">
      <t>カブ</t>
    </rPh>
    <rPh sb="363" eb="367">
      <t>フクシマコウジョウ</t>
    </rPh>
    <rPh sb="369" eb="371">
      <t>ニッソウ</t>
    </rPh>
    <rPh sb="376" eb="379">
      <t>カブ</t>
    </rPh>
    <rPh sb="381" eb="385">
      <t>フジコウギョウ</t>
    </rPh>
    <rPh sb="385" eb="388">
      <t>カブ</t>
    </rPh>
    <rPh sb="388" eb="390">
      <t>シラカワ</t>
    </rPh>
    <rPh sb="390" eb="393">
      <t>ジギョウショ</t>
    </rPh>
    <rPh sb="396" eb="399">
      <t>カブ</t>
    </rPh>
    <rPh sb="399" eb="401">
      <t>ワチ</t>
    </rPh>
    <rPh sb="401" eb="404">
      <t>テッコウジョ</t>
    </rPh>
    <rPh sb="412" eb="413">
      <t>カブ</t>
    </rPh>
    <rPh sb="416" eb="418">
      <t>ケンチク</t>
    </rPh>
    <rPh sb="419" eb="421">
      <t>ドボク</t>
    </rPh>
    <rPh sb="423" eb="426">
      <t>カブ</t>
    </rPh>
    <rPh sb="431" eb="434">
      <t>ユウゲンガイシャ</t>
    </rPh>
    <rPh sb="434" eb="436">
      <t>ワタナベ</t>
    </rPh>
    <rPh sb="436" eb="439">
      <t>コウムテン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</si>
</sst>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HG正楷書体-PRO"/>
      <family val="4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2">
      <alignment vertical="center"/>
    </xf>
    <xf numFmtId="0" fontId="6" fillId="0" borderId="0" xfId="2" applyAlignment="1">
      <alignment horizontal="right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shrinkToFit="1"/>
    </xf>
    <xf numFmtId="0" fontId="1" fillId="0" borderId="1" xfId="1" applyBorder="1" applyAlignment="1">
      <alignment horizontal="center" vertical="center" shrinkToFit="1"/>
    </xf>
    <xf numFmtId="9" fontId="0" fillId="0" borderId="1" xfId="3" applyFont="1" applyFill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9" fontId="0" fillId="0" borderId="0" xfId="3" applyFont="1" applyFill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vertical="center" shrinkToFit="1"/>
    </xf>
    <xf numFmtId="9" fontId="1" fillId="0" borderId="1" xfId="1" applyNumberFormat="1" applyBorder="1">
      <alignment vertical="center"/>
    </xf>
    <xf numFmtId="0" fontId="1" fillId="0" borderId="0" xfId="1" applyAlignment="1">
      <alignment vertical="top" wrapText="1"/>
    </xf>
    <xf numFmtId="0" fontId="7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1" fillId="0" borderId="0" xfId="1" applyAlignment="1">
      <alignment horizontal="left" vertical="top" wrapText="1"/>
    </xf>
    <xf numFmtId="0" fontId="1" fillId="0" borderId="0" xfId="1" applyAlignment="1">
      <alignment horizontal="right" vertical="top"/>
    </xf>
    <xf numFmtId="0" fontId="1" fillId="0" borderId="0" xfId="1" applyAlignment="1">
      <alignment vertical="center" wrapText="1"/>
    </xf>
    <xf numFmtId="0" fontId="1" fillId="0" borderId="0" xfId="1" applyAlignment="1">
      <alignment horizontal="right" vertical="center"/>
    </xf>
    <xf numFmtId="9" fontId="9" fillId="0" borderId="0" xfId="3" applyFont="1" applyFill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2" fillId="0" borderId="0" xfId="1" applyFont="1">
      <alignment vertical="center"/>
    </xf>
    <xf numFmtId="0" fontId="1" fillId="0" borderId="30" xfId="1" applyBorder="1" applyAlignment="1">
      <alignment horizontal="center" vertical="center"/>
    </xf>
    <xf numFmtId="0" fontId="1" fillId="0" borderId="30" xfId="1" applyBorder="1">
      <alignment vertical="center"/>
    </xf>
    <xf numFmtId="0" fontId="1" fillId="0" borderId="27" xfId="1" applyBorder="1" applyAlignment="1">
      <alignment horizontal="center" vertical="center" shrinkToFit="1"/>
    </xf>
    <xf numFmtId="0" fontId="1" fillId="0" borderId="3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8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9" fontId="9" fillId="0" borderId="24" xfId="3" applyFont="1" applyFill="1" applyBorder="1" applyAlignment="1">
      <alignment horizontal="center" vertical="center"/>
    </xf>
    <xf numFmtId="9" fontId="16" fillId="0" borderId="1" xfId="3" applyFont="1" applyFill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10" fontId="1" fillId="0" borderId="24" xfId="1" applyNumberFormat="1" applyBorder="1" applyAlignment="1">
      <alignment horizontal="center" vertical="center"/>
    </xf>
    <xf numFmtId="0" fontId="8" fillId="0" borderId="0" xfId="1" applyFont="1">
      <alignment vertical="center"/>
    </xf>
    <xf numFmtId="0" fontId="1" fillId="0" borderId="1" xfId="1" applyBorder="1">
      <alignment vertical="center"/>
    </xf>
    <xf numFmtId="0" fontId="1" fillId="2" borderId="0" xfId="1" applyFill="1">
      <alignment vertical="center"/>
    </xf>
    <xf numFmtId="9" fontId="1" fillId="0" borderId="0" xfId="1" applyNumberFormat="1">
      <alignment vertical="center"/>
    </xf>
    <xf numFmtId="10" fontId="1" fillId="0" borderId="0" xfId="1" applyNumberForma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 shrinkToFi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top"/>
    </xf>
    <xf numFmtId="0" fontId="12" fillId="0" borderId="0" xfId="1" applyFont="1" applyAlignment="1">
      <alignment horizontal="right"/>
    </xf>
    <xf numFmtId="0" fontId="12" fillId="0" borderId="0" xfId="1" applyFont="1" applyAlignment="1"/>
    <xf numFmtId="0" fontId="12" fillId="0" borderId="0" xfId="1" applyFont="1" applyAlignment="1">
      <alignment horizontal="left" shrinkToFit="1"/>
    </xf>
    <xf numFmtId="0" fontId="12" fillId="0" borderId="0" xfId="1" applyFont="1" applyAlignment="1">
      <alignment horizontal="right" vertical="top" wrapText="1"/>
    </xf>
    <xf numFmtId="0" fontId="18" fillId="0" borderId="0" xfId="2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10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14" fillId="0" borderId="0" xfId="1" applyFont="1" applyAlignment="1">
      <alignment horizontal="left" wrapText="1"/>
    </xf>
    <xf numFmtId="0" fontId="12" fillId="0" borderId="0" xfId="1" applyFont="1" applyAlignment="1">
      <alignment horizontal="left" vertical="justify" wrapText="1"/>
    </xf>
    <xf numFmtId="0" fontId="12" fillId="0" borderId="0" xfId="1" applyFont="1" applyAlignment="1">
      <alignment horizontal="left" vertical="distributed" wrapText="1"/>
    </xf>
    <xf numFmtId="0" fontId="12" fillId="0" borderId="0" xfId="1" applyFont="1" applyAlignment="1">
      <alignment horizontal="left" vertical="justify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shrinkToFit="1"/>
    </xf>
    <xf numFmtId="0" fontId="12" fillId="0" borderId="0" xfId="1" applyFont="1" applyAlignment="1">
      <alignment vertical="justify"/>
    </xf>
    <xf numFmtId="0" fontId="12" fillId="0" borderId="40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 shrinkToFit="1"/>
    </xf>
    <xf numFmtId="0" fontId="22" fillId="0" borderId="0" xfId="2" applyFont="1" applyAlignment="1">
      <alignment horizontal="left" vertical="center"/>
    </xf>
    <xf numFmtId="0" fontId="23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8" fillId="0" borderId="24" xfId="1" applyFont="1" applyBorder="1">
      <alignment vertical="center"/>
    </xf>
    <xf numFmtId="0" fontId="17" fillId="0" borderId="0" xfId="1" applyFont="1">
      <alignment vertical="center"/>
    </xf>
    <xf numFmtId="0" fontId="17" fillId="0" borderId="0" xfId="1" applyFont="1" applyAlignment="1">
      <alignment horizontal="left" vertical="justify"/>
    </xf>
    <xf numFmtId="0" fontId="1" fillId="0" borderId="15" xfId="1" applyBorder="1" applyAlignment="1">
      <alignment vertical="center" shrinkToFit="1"/>
    </xf>
    <xf numFmtId="0" fontId="1" fillId="0" borderId="17" xfId="1" applyBorder="1" applyAlignment="1">
      <alignment vertical="center" shrinkToFit="1"/>
    </xf>
    <xf numFmtId="0" fontId="1" fillId="0" borderId="16" xfId="1" applyBorder="1" applyAlignment="1">
      <alignment horizontal="center" vertical="center" shrinkToFit="1"/>
    </xf>
    <xf numFmtId="9" fontId="15" fillId="0" borderId="11" xfId="3" applyFont="1" applyFill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" fillId="0" borderId="3" xfId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9" fillId="0" borderId="25" xfId="1" applyFont="1" applyBorder="1" applyAlignment="1">
      <alignment vertical="center" shrinkToFit="1"/>
    </xf>
    <xf numFmtId="0" fontId="9" fillId="0" borderId="2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2" fillId="0" borderId="0" xfId="1" applyFont="1" applyAlignment="1">
      <alignment vertical="distributed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39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37" xfId="0" applyBorder="1">
      <alignment vertical="center"/>
    </xf>
    <xf numFmtId="0" fontId="0" fillId="0" borderId="33" xfId="0" applyBorder="1">
      <alignment vertical="center"/>
    </xf>
    <xf numFmtId="0" fontId="0" fillId="0" borderId="40" xfId="0" applyBorder="1">
      <alignment vertical="center"/>
    </xf>
    <xf numFmtId="0" fontId="0" fillId="0" borderId="2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1" fillId="0" borderId="1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7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2" borderId="40" xfId="0" applyFill="1" applyBorder="1">
      <alignment vertical="center"/>
    </xf>
    <xf numFmtId="0" fontId="0" fillId="2" borderId="50" xfId="0" applyFill="1" applyBorder="1">
      <alignment vertical="center"/>
    </xf>
    <xf numFmtId="0" fontId="0" fillId="2" borderId="2" xfId="0" applyFill="1" applyBorder="1">
      <alignment vertical="center"/>
    </xf>
    <xf numFmtId="0" fontId="15" fillId="0" borderId="0" xfId="1" applyFont="1" applyAlignment="1">
      <alignment vertical="top"/>
    </xf>
    <xf numFmtId="0" fontId="0" fillId="0" borderId="0" xfId="0" applyAlignment="1">
      <alignment vertical="distributed" wrapText="1"/>
    </xf>
    <xf numFmtId="0" fontId="12" fillId="0" borderId="56" xfId="1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18" fillId="0" borderId="0" xfId="2" applyFont="1" applyAlignment="1">
      <alignment vertical="center"/>
    </xf>
    <xf numFmtId="9" fontId="12" fillId="0" borderId="19" xfId="1" applyNumberFormat="1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2" fillId="0" borderId="0" xfId="1" applyFont="1" applyAlignment="1">
      <alignment horizontal="left" vertical="distributed" wrapText="1"/>
    </xf>
    <xf numFmtId="0" fontId="1" fillId="0" borderId="0" xfId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left" vertical="top" wrapText="1"/>
    </xf>
    <xf numFmtId="0" fontId="12" fillId="0" borderId="0" xfId="1" applyFont="1" applyAlignment="1">
      <alignment vertical="distributed" wrapText="1"/>
    </xf>
    <xf numFmtId="0" fontId="0" fillId="0" borderId="0" xfId="0" applyAlignment="1">
      <alignment vertical="distributed" wrapText="1"/>
    </xf>
    <xf numFmtId="0" fontId="1" fillId="0" borderId="0" xfId="1" applyAlignment="1">
      <alignment horizontal="right" vertical="center"/>
    </xf>
    <xf numFmtId="0" fontId="21" fillId="0" borderId="0" xfId="1" applyFont="1" applyAlignment="1">
      <alignment horizontal="left" vertical="center"/>
    </xf>
    <xf numFmtId="0" fontId="12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12" fillId="0" borderId="0" xfId="1" applyFont="1" applyAlignment="1">
      <alignment horizontal="left" vertical="center" shrinkToFit="1"/>
    </xf>
    <xf numFmtId="0" fontId="1" fillId="0" borderId="0" xfId="1" applyAlignment="1">
      <alignment horizontal="left" vertical="center" wrapTex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42" xfId="1" applyBorder="1" applyAlignment="1">
      <alignment horizontal="center" vertical="center" shrinkToFit="1"/>
    </xf>
    <xf numFmtId="0" fontId="1" fillId="0" borderId="5" xfId="1" applyBorder="1" applyAlignment="1">
      <alignment horizontal="right" vertical="center"/>
    </xf>
    <xf numFmtId="0" fontId="1" fillId="0" borderId="6" xfId="1" applyBorder="1" applyAlignment="1">
      <alignment horizontal="right" vertical="center"/>
    </xf>
    <xf numFmtId="0" fontId="1" fillId="0" borderId="22" xfId="1" applyBorder="1" applyAlignment="1">
      <alignment horizontal="right" vertical="center"/>
    </xf>
    <xf numFmtId="0" fontId="1" fillId="0" borderId="34" xfId="1" applyBorder="1" applyAlignment="1">
      <alignment horizontal="right" vertical="center"/>
    </xf>
    <xf numFmtId="0" fontId="14" fillId="0" borderId="41" xfId="1" applyFont="1" applyBorder="1" applyAlignment="1">
      <alignment horizontal="left" wrapText="1"/>
    </xf>
    <xf numFmtId="0" fontId="14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2" borderId="39" xfId="1" applyFill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</cellXfs>
  <cellStyles count="4">
    <cellStyle name="パーセント 2" xfId="3"/>
    <cellStyle name="標準" xfId="0" builtinId="0"/>
    <cellStyle name="標準 2" xfId="1"/>
    <cellStyle name="標準_３学年進路希望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ln w="12700">
              <a:solidFill>
                <a:schemeClr val="tx1">
                  <a:lumMod val="75000"/>
                  <a:lumOff val="25000"/>
                </a:schemeClr>
              </a:solidFill>
            </a:ln>
          </c:spPr>
          <c:dPt>
            <c:idx val="0"/>
            <c:bubble3D val="0"/>
            <c:spPr>
              <a:pattFill prst="pct25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E5-4DA0-9619-F770417C460C}"/>
              </c:ext>
            </c:extLst>
          </c:dPt>
          <c:dPt>
            <c:idx val="1"/>
            <c:bubble3D val="0"/>
            <c:spPr>
              <a:pattFill prst="narHorz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E5-4DA0-9619-F770417C460C}"/>
              </c:ext>
            </c:extLst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47-4FF2-A1E3-00372F287A4E}"/>
              </c:ext>
            </c:extLst>
          </c:dPt>
          <c:dPt>
            <c:idx val="3"/>
            <c:bubble3D val="0"/>
            <c:spPr>
              <a:pattFill prst="pct5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0E5-4DA0-9619-F770417C460C}"/>
              </c:ext>
            </c:extLst>
          </c:dPt>
          <c:dPt>
            <c:idx val="4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0E5-4DA0-9619-F770417C460C}"/>
              </c:ext>
            </c:extLst>
          </c:dPt>
          <c:dLbls>
            <c:dLbl>
              <c:idx val="0"/>
              <c:layout>
                <c:manualLayout>
                  <c:x val="0.2554048211894111"/>
                  <c:y val="-0.127782871788546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UD デジタル 教科書体 NK-B" panose="02020700000000000000" pitchFamily="18" charset="-128"/>
                      <a:ea typeface="UD デジタル 教科書体 NK-B" panose="02020700000000000000" pitchFamily="18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78472498938141"/>
                      <c:h val="0.179526404330320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0E5-4DA0-9619-F770417C460C}"/>
                </c:ext>
              </c:extLst>
            </c:dLbl>
            <c:dLbl>
              <c:idx val="1"/>
              <c:layout>
                <c:manualLayout>
                  <c:x val="0.23405767682892695"/>
                  <c:y val="-9.34109084928352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0E5-4DA0-9619-F770417C460C}"/>
                </c:ext>
              </c:extLst>
            </c:dLbl>
            <c:dLbl>
              <c:idx val="2"/>
              <c:layout>
                <c:manualLayout>
                  <c:x val="2.3029734102131917E-2"/>
                  <c:y val="1.197069687437895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UD デジタル 教科書体 NK-B" panose="02020700000000000000" pitchFamily="18" charset="-128"/>
                      <a:ea typeface="UD デジタル 教科書体 NK-B" panose="02020700000000000000" pitchFamily="18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880737403720416"/>
                      <c:h val="0.200579005834662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547-4FF2-A1E3-00372F287A4E}"/>
                </c:ext>
              </c:extLst>
            </c:dLbl>
            <c:dLbl>
              <c:idx val="3"/>
              <c:layout>
                <c:manualLayout>
                  <c:x val="-1.4894687522356719E-2"/>
                  <c:y val="-9.52380952380953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0E5-4DA0-9619-F770417C460C}"/>
                </c:ext>
              </c:extLst>
            </c:dLbl>
            <c:dLbl>
              <c:idx val="4"/>
              <c:layout>
                <c:manualLayout>
                  <c:x val="-0.22639925033982172"/>
                  <c:y val="-9.14285714285714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0E5-4DA0-9619-F770417C46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15875" cap="flat" cmpd="sng" algn="ctr">
                  <a:solidFill>
                    <a:schemeClr val="tx1">
                      <a:lumMod val="75000"/>
                      <a:lumOff val="2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円グラフ用データ!$E$3:$I$3</c:f>
              <c:strCache>
                <c:ptCount val="5"/>
                <c:pt idx="0">
                  <c:v>四年制大学</c:v>
                </c:pt>
                <c:pt idx="1">
                  <c:v>短期大学</c:v>
                </c:pt>
                <c:pt idx="2">
                  <c:v>専門学校等</c:v>
                </c:pt>
                <c:pt idx="3">
                  <c:v>就職</c:v>
                </c:pt>
                <c:pt idx="4">
                  <c:v>その他</c:v>
                </c:pt>
              </c:strCache>
            </c:strRef>
          </c:cat>
          <c:val>
            <c:numRef>
              <c:f>円グラフ用データ!$E$4:$I$4</c:f>
              <c:numCache>
                <c:formatCode>0%</c:formatCode>
                <c:ptCount val="5"/>
                <c:pt idx="0">
                  <c:v>0.17</c:v>
                </c:pt>
                <c:pt idx="1">
                  <c:v>0.02</c:v>
                </c:pt>
                <c:pt idx="2">
                  <c:v>0.21</c:v>
                </c:pt>
                <c:pt idx="3">
                  <c:v>0.57999999999999996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7-4FF2-A1E3-00372F287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chemeClr val="tx1">
                  <a:lumMod val="75000"/>
                  <a:lumOff val="25000"/>
                </a:schemeClr>
              </a:solidFill>
            </a:ln>
          </c:spPr>
          <c:dPt>
            <c:idx val="0"/>
            <c:bubble3D val="0"/>
            <c:spPr>
              <a:pattFill prst="lt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90-4D6A-AFB8-E8465691B60D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90-4D6A-AFB8-E8465691B60D}"/>
              </c:ext>
            </c:extLst>
          </c:dPt>
          <c:dPt>
            <c:idx val="2"/>
            <c:bubble3D val="0"/>
            <c:spPr>
              <a:pattFill prst="openDmnd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90-4D6A-AFB8-E8465691B60D}"/>
              </c:ext>
            </c:extLst>
          </c:dPt>
          <c:dPt>
            <c:idx val="3"/>
            <c:bubble3D val="0"/>
            <c:spPr>
              <a:pattFill prst="pct5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90-4D6A-AFB8-E8465691B60D}"/>
              </c:ext>
            </c:extLst>
          </c:dPt>
          <c:dPt>
            <c:idx val="4"/>
            <c:bubble3D val="0"/>
            <c:spPr>
              <a:pattFill prst="ltHorz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990-4D6A-AFB8-E8465691B60D}"/>
              </c:ext>
            </c:extLst>
          </c:dPt>
          <c:dPt>
            <c:idx val="5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990-4D6A-AFB8-E8465691B60D}"/>
              </c:ext>
            </c:extLst>
          </c:dPt>
          <c:dLbls>
            <c:dLbl>
              <c:idx val="0"/>
              <c:layout>
                <c:manualLayout>
                  <c:x val="0.19660769362066982"/>
                  <c:y val="-0.1309759256594231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90-4D6A-AFB8-E8465691B60D}"/>
                </c:ext>
              </c:extLst>
            </c:dLbl>
            <c:dLbl>
              <c:idx val="1"/>
              <c:layout>
                <c:manualLayout>
                  <c:x val="-3.5811537652377908E-3"/>
                  <c:y val="2.21527792054710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UD デジタル 教科書体 NK-B" panose="02020700000000000000" pitchFamily="18" charset="-128"/>
                      <a:ea typeface="UD デジタル 教科書体 NK-B" panose="02020700000000000000" pitchFamily="18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758811224064492"/>
                      <c:h val="0.196877257183583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990-4D6A-AFB8-E8465691B60D}"/>
                </c:ext>
              </c:extLst>
            </c:dLbl>
            <c:dLbl>
              <c:idx val="2"/>
              <c:layout>
                <c:manualLayout>
                  <c:x val="0.17708129071184439"/>
                  <c:y val="0.3269129609451559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90-4D6A-AFB8-E8465691B60D}"/>
                </c:ext>
              </c:extLst>
            </c:dLbl>
            <c:dLbl>
              <c:idx val="3"/>
              <c:layout>
                <c:manualLayout>
                  <c:x val="9.354088352393386E-2"/>
                  <c:y val="1.3851688904422068E-2"/>
                </c:manualLayout>
              </c:layout>
              <c:tx>
                <c:rich>
                  <a:bodyPr/>
                  <a:lstStyle/>
                  <a:p>
                    <a:fld id="{9B67064A-B667-474D-9F4B-8F435A2FF5D6}" type="CATEGORYNAME">
                      <a:rPr lang="ja-JP" altLang="en-US" sz="1200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F9248EF1-B721-4BC8-B116-A69EF54B8E72}" type="VALUE">
                      <a:rPr lang="en-US" altLang="ja-JP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160449887668692"/>
                      <c:h val="0.2321579148750367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990-4D6A-AFB8-E8465691B60D}"/>
                </c:ext>
              </c:extLst>
            </c:dLbl>
            <c:dLbl>
              <c:idx val="4"/>
              <c:layout>
                <c:manualLayout>
                  <c:x val="-0.30922662877148971"/>
                  <c:y val="3.109036957847631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990-4D6A-AFB8-E8465691B60D}"/>
                </c:ext>
              </c:extLst>
            </c:dLbl>
            <c:dLbl>
              <c:idx val="5"/>
              <c:layout>
                <c:manualLayout>
                  <c:x val="-0.17465336630637146"/>
                  <c:y val="-0.1206274542053000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tx1"/>
                        </a:solidFill>
                        <a:latin typeface="UD デジタル 教科書体 NK-B" panose="02020700000000000000" pitchFamily="18" charset="-128"/>
                        <a:ea typeface="UD デジタル 教科書体 NK-B" panose="02020700000000000000" pitchFamily="18" charset="-128"/>
                        <a:cs typeface="+mn-cs"/>
                      </a:defRPr>
                    </a:pPr>
                    <a:fld id="{BAC54982-F0AB-4A93-9169-5CC626CF3AE8}" type="CATEGORYNAME">
                      <a:rPr lang="ja-JP" altLang="en-US"/>
                      <a:pPr>
                        <a:defRPr sz="1400" b="1">
                          <a:solidFill>
                            <a:schemeClr val="tx1"/>
                          </a:solidFill>
                          <a:latin typeface="UD デジタル 教科書体 NK-B" panose="02020700000000000000" pitchFamily="18" charset="-128"/>
                          <a:ea typeface="UD デジタル 教科書体 NK-B" panose="02020700000000000000" pitchFamily="18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6C99FFEC-6081-44F0-AE5F-268E62FC20DE}" type="VALUE">
                      <a:rPr lang="en-US" altLang="ja-JP" baseline="0"/>
                      <a:pPr>
                        <a:defRPr sz="1400" b="1">
                          <a:solidFill>
                            <a:schemeClr val="tx1"/>
                          </a:solidFill>
                          <a:latin typeface="UD デジタル 教科書体 NK-B" panose="02020700000000000000" pitchFamily="18" charset="-128"/>
                          <a:ea typeface="UD デジタル 教科書体 NK-B" panose="02020700000000000000" pitchFamily="18" charset="-128"/>
                        </a:defRPr>
                      </a:pPr>
                      <a:t>[値]</a:t>
                    </a:fld>
                    <a:endParaRPr lang="ja-JP" alt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UD デジタル 教科書体 NK-B" panose="02020700000000000000" pitchFamily="18" charset="-128"/>
                      <a:ea typeface="UD デジタル 教科書体 NK-B" panose="02020700000000000000" pitchFamily="18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247861449728687"/>
                      <c:h val="0.177928633594429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990-4D6A-AFB8-E8465691B6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15875" cap="flat" cmpd="sng" algn="ctr">
                  <a:solidFill>
                    <a:schemeClr val="tx1">
                      <a:lumMod val="75000"/>
                      <a:lumOff val="2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円グラフ用データ!$C$7:$H$7</c:f>
              <c:strCache>
                <c:ptCount val="6"/>
                <c:pt idx="0">
                  <c:v>販売</c:v>
                </c:pt>
                <c:pt idx="1">
                  <c:v>サービス</c:v>
                </c:pt>
                <c:pt idx="2">
                  <c:v>輸送・運搬・物流</c:v>
                </c:pt>
                <c:pt idx="3">
                  <c:v>製造</c:v>
                </c:pt>
                <c:pt idx="4">
                  <c:v>建設・土木</c:v>
                </c:pt>
                <c:pt idx="5">
                  <c:v>公務員</c:v>
                </c:pt>
              </c:strCache>
            </c:strRef>
          </c:cat>
          <c:val>
            <c:numRef>
              <c:f>円グラフ用データ!$C$8:$H$8</c:f>
              <c:numCache>
                <c:formatCode>0%</c:formatCode>
                <c:ptCount val="6"/>
                <c:pt idx="0">
                  <c:v>0.06</c:v>
                </c:pt>
                <c:pt idx="1">
                  <c:v>0.23</c:v>
                </c:pt>
                <c:pt idx="2">
                  <c:v>0.03</c:v>
                </c:pt>
                <c:pt idx="3">
                  <c:v>0.56000000000000005</c:v>
                </c:pt>
                <c:pt idx="4">
                  <c:v>0.06</c:v>
                </c:pt>
                <c:pt idx="5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E-498A-A0C1-108C2B6EA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342900</xdr:rowOff>
    </xdr:from>
    <xdr:to>
      <xdr:col>7</xdr:col>
      <xdr:colOff>279557</xdr:colOff>
      <xdr:row>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2193</xdr:colOff>
      <xdr:row>1</xdr:row>
      <xdr:rowOff>266700</xdr:rowOff>
    </xdr:from>
    <xdr:to>
      <xdr:col>15</xdr:col>
      <xdr:colOff>11453</xdr:colOff>
      <xdr:row>7</xdr:row>
      <xdr:rowOff>114300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0.36814</cdr:x>
      <cdr:y>0.42893</cdr:y>
    </cdr:from>
    <cdr:to>
      <cdr:x>0.63553</cdr:x>
      <cdr:y>0.59221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65156" y="1564772"/>
          <a:ext cx="1136784" cy="595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2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進路先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0.39381</cdr:x>
      <cdr:y>0.37135</cdr:y>
    </cdr:from>
    <cdr:to>
      <cdr:x>0.60829</cdr:x>
      <cdr:y>0.63889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984192" y="1354722"/>
          <a:ext cx="1080666" cy="976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23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業種別</a:t>
          </a:r>
          <a:endParaRPr lang="en-US" altLang="ja-JP" sz="23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 xmlns:a="http://schemas.openxmlformats.org/drawingml/2006/main">
          <a:r>
            <a:rPr lang="ja-JP" altLang="en-US" sz="23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就職先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view="pageBreakPreview" topLeftCell="A40" zoomScale="110" zoomScaleNormal="110" zoomScaleSheetLayoutView="110" workbookViewId="0">
      <selection activeCell="O12" sqref="O12"/>
    </sheetView>
  </sheetViews>
  <sheetFormatPr defaultRowHeight="13.5" x14ac:dyDescent="0.4"/>
  <cols>
    <col min="1" max="1" width="2.625" style="4" customWidth="1"/>
    <col min="2" max="2" width="7.125" style="4" customWidth="1"/>
    <col min="3" max="11" width="8.125" style="4" customWidth="1"/>
    <col min="12" max="17" width="7.5" style="4" customWidth="1"/>
    <col min="18" max="18" width="4.75" style="4" customWidth="1"/>
    <col min="19" max="249" width="9" style="4"/>
    <col min="250" max="250" width="2" style="4" customWidth="1"/>
    <col min="251" max="251" width="2.625" style="4" customWidth="1"/>
    <col min="252" max="266" width="7.125" style="4" customWidth="1"/>
    <col min="267" max="505" width="9" style="4"/>
    <col min="506" max="506" width="2" style="4" customWidth="1"/>
    <col min="507" max="507" width="2.625" style="4" customWidth="1"/>
    <col min="508" max="522" width="7.125" style="4" customWidth="1"/>
    <col min="523" max="761" width="9" style="4"/>
    <col min="762" max="762" width="2" style="4" customWidth="1"/>
    <col min="763" max="763" width="2.625" style="4" customWidth="1"/>
    <col min="764" max="778" width="7.125" style="4" customWidth="1"/>
    <col min="779" max="1017" width="9" style="4"/>
    <col min="1018" max="1018" width="2" style="4" customWidth="1"/>
    <col min="1019" max="1019" width="2.625" style="4" customWidth="1"/>
    <col min="1020" max="1034" width="7.125" style="4" customWidth="1"/>
    <col min="1035" max="1273" width="9" style="4"/>
    <col min="1274" max="1274" width="2" style="4" customWidth="1"/>
    <col min="1275" max="1275" width="2.625" style="4" customWidth="1"/>
    <col min="1276" max="1290" width="7.125" style="4" customWidth="1"/>
    <col min="1291" max="1529" width="9" style="4"/>
    <col min="1530" max="1530" width="2" style="4" customWidth="1"/>
    <col min="1531" max="1531" width="2.625" style="4" customWidth="1"/>
    <col min="1532" max="1546" width="7.125" style="4" customWidth="1"/>
    <col min="1547" max="1785" width="9" style="4"/>
    <col min="1786" max="1786" width="2" style="4" customWidth="1"/>
    <col min="1787" max="1787" width="2.625" style="4" customWidth="1"/>
    <col min="1788" max="1802" width="7.125" style="4" customWidth="1"/>
    <col min="1803" max="2041" width="9" style="4"/>
    <col min="2042" max="2042" width="2" style="4" customWidth="1"/>
    <col min="2043" max="2043" width="2.625" style="4" customWidth="1"/>
    <col min="2044" max="2058" width="7.125" style="4" customWidth="1"/>
    <col min="2059" max="2297" width="9" style="4"/>
    <col min="2298" max="2298" width="2" style="4" customWidth="1"/>
    <col min="2299" max="2299" width="2.625" style="4" customWidth="1"/>
    <col min="2300" max="2314" width="7.125" style="4" customWidth="1"/>
    <col min="2315" max="2553" width="9" style="4"/>
    <col min="2554" max="2554" width="2" style="4" customWidth="1"/>
    <col min="2555" max="2555" width="2.625" style="4" customWidth="1"/>
    <col min="2556" max="2570" width="7.125" style="4" customWidth="1"/>
    <col min="2571" max="2809" width="9" style="4"/>
    <col min="2810" max="2810" width="2" style="4" customWidth="1"/>
    <col min="2811" max="2811" width="2.625" style="4" customWidth="1"/>
    <col min="2812" max="2826" width="7.125" style="4" customWidth="1"/>
    <col min="2827" max="3065" width="9" style="4"/>
    <col min="3066" max="3066" width="2" style="4" customWidth="1"/>
    <col min="3067" max="3067" width="2.625" style="4" customWidth="1"/>
    <col min="3068" max="3082" width="7.125" style="4" customWidth="1"/>
    <col min="3083" max="3321" width="9" style="4"/>
    <col min="3322" max="3322" width="2" style="4" customWidth="1"/>
    <col min="3323" max="3323" width="2.625" style="4" customWidth="1"/>
    <col min="3324" max="3338" width="7.125" style="4" customWidth="1"/>
    <col min="3339" max="3577" width="9" style="4"/>
    <col min="3578" max="3578" width="2" style="4" customWidth="1"/>
    <col min="3579" max="3579" width="2.625" style="4" customWidth="1"/>
    <col min="3580" max="3594" width="7.125" style="4" customWidth="1"/>
    <col min="3595" max="3833" width="9" style="4"/>
    <col min="3834" max="3834" width="2" style="4" customWidth="1"/>
    <col min="3835" max="3835" width="2.625" style="4" customWidth="1"/>
    <col min="3836" max="3850" width="7.125" style="4" customWidth="1"/>
    <col min="3851" max="4089" width="9" style="4"/>
    <col min="4090" max="4090" width="2" style="4" customWidth="1"/>
    <col min="4091" max="4091" width="2.625" style="4" customWidth="1"/>
    <col min="4092" max="4106" width="7.125" style="4" customWidth="1"/>
    <col min="4107" max="4345" width="9" style="4"/>
    <col min="4346" max="4346" width="2" style="4" customWidth="1"/>
    <col min="4347" max="4347" width="2.625" style="4" customWidth="1"/>
    <col min="4348" max="4362" width="7.125" style="4" customWidth="1"/>
    <col min="4363" max="4601" width="9" style="4"/>
    <col min="4602" max="4602" width="2" style="4" customWidth="1"/>
    <col min="4603" max="4603" width="2.625" style="4" customWidth="1"/>
    <col min="4604" max="4618" width="7.125" style="4" customWidth="1"/>
    <col min="4619" max="4857" width="9" style="4"/>
    <col min="4858" max="4858" width="2" style="4" customWidth="1"/>
    <col min="4859" max="4859" width="2.625" style="4" customWidth="1"/>
    <col min="4860" max="4874" width="7.125" style="4" customWidth="1"/>
    <col min="4875" max="5113" width="9" style="4"/>
    <col min="5114" max="5114" width="2" style="4" customWidth="1"/>
    <col min="5115" max="5115" width="2.625" style="4" customWidth="1"/>
    <col min="5116" max="5130" width="7.125" style="4" customWidth="1"/>
    <col min="5131" max="5369" width="9" style="4"/>
    <col min="5370" max="5370" width="2" style="4" customWidth="1"/>
    <col min="5371" max="5371" width="2.625" style="4" customWidth="1"/>
    <col min="5372" max="5386" width="7.125" style="4" customWidth="1"/>
    <col min="5387" max="5625" width="9" style="4"/>
    <col min="5626" max="5626" width="2" style="4" customWidth="1"/>
    <col min="5627" max="5627" width="2.625" style="4" customWidth="1"/>
    <col min="5628" max="5642" width="7.125" style="4" customWidth="1"/>
    <col min="5643" max="5881" width="9" style="4"/>
    <col min="5882" max="5882" width="2" style="4" customWidth="1"/>
    <col min="5883" max="5883" width="2.625" style="4" customWidth="1"/>
    <col min="5884" max="5898" width="7.125" style="4" customWidth="1"/>
    <col min="5899" max="6137" width="9" style="4"/>
    <col min="6138" max="6138" width="2" style="4" customWidth="1"/>
    <col min="6139" max="6139" width="2.625" style="4" customWidth="1"/>
    <col min="6140" max="6154" width="7.125" style="4" customWidth="1"/>
    <col min="6155" max="6393" width="9" style="4"/>
    <col min="6394" max="6394" width="2" style="4" customWidth="1"/>
    <col min="6395" max="6395" width="2.625" style="4" customWidth="1"/>
    <col min="6396" max="6410" width="7.125" style="4" customWidth="1"/>
    <col min="6411" max="6649" width="9" style="4"/>
    <col min="6650" max="6650" width="2" style="4" customWidth="1"/>
    <col min="6651" max="6651" width="2.625" style="4" customWidth="1"/>
    <col min="6652" max="6666" width="7.125" style="4" customWidth="1"/>
    <col min="6667" max="6905" width="9" style="4"/>
    <col min="6906" max="6906" width="2" style="4" customWidth="1"/>
    <col min="6907" max="6907" width="2.625" style="4" customWidth="1"/>
    <col min="6908" max="6922" width="7.125" style="4" customWidth="1"/>
    <col min="6923" max="7161" width="9" style="4"/>
    <col min="7162" max="7162" width="2" style="4" customWidth="1"/>
    <col min="7163" max="7163" width="2.625" style="4" customWidth="1"/>
    <col min="7164" max="7178" width="7.125" style="4" customWidth="1"/>
    <col min="7179" max="7417" width="9" style="4"/>
    <col min="7418" max="7418" width="2" style="4" customWidth="1"/>
    <col min="7419" max="7419" width="2.625" style="4" customWidth="1"/>
    <col min="7420" max="7434" width="7.125" style="4" customWidth="1"/>
    <col min="7435" max="7673" width="9" style="4"/>
    <col min="7674" max="7674" width="2" style="4" customWidth="1"/>
    <col min="7675" max="7675" width="2.625" style="4" customWidth="1"/>
    <col min="7676" max="7690" width="7.125" style="4" customWidth="1"/>
    <col min="7691" max="7929" width="9" style="4"/>
    <col min="7930" max="7930" width="2" style="4" customWidth="1"/>
    <col min="7931" max="7931" width="2.625" style="4" customWidth="1"/>
    <col min="7932" max="7946" width="7.125" style="4" customWidth="1"/>
    <col min="7947" max="8185" width="9" style="4"/>
    <col min="8186" max="8186" width="2" style="4" customWidth="1"/>
    <col min="8187" max="8187" width="2.625" style="4" customWidth="1"/>
    <col min="8188" max="8202" width="7.125" style="4" customWidth="1"/>
    <col min="8203" max="8441" width="9" style="4"/>
    <col min="8442" max="8442" width="2" style="4" customWidth="1"/>
    <col min="8443" max="8443" width="2.625" style="4" customWidth="1"/>
    <col min="8444" max="8458" width="7.125" style="4" customWidth="1"/>
    <col min="8459" max="8697" width="9" style="4"/>
    <col min="8698" max="8698" width="2" style="4" customWidth="1"/>
    <col min="8699" max="8699" width="2.625" style="4" customWidth="1"/>
    <col min="8700" max="8714" width="7.125" style="4" customWidth="1"/>
    <col min="8715" max="8953" width="9" style="4"/>
    <col min="8954" max="8954" width="2" style="4" customWidth="1"/>
    <col min="8955" max="8955" width="2.625" style="4" customWidth="1"/>
    <col min="8956" max="8970" width="7.125" style="4" customWidth="1"/>
    <col min="8971" max="9209" width="9" style="4"/>
    <col min="9210" max="9210" width="2" style="4" customWidth="1"/>
    <col min="9211" max="9211" width="2.625" style="4" customWidth="1"/>
    <col min="9212" max="9226" width="7.125" style="4" customWidth="1"/>
    <col min="9227" max="9465" width="9" style="4"/>
    <col min="9466" max="9466" width="2" style="4" customWidth="1"/>
    <col min="9467" max="9467" width="2.625" style="4" customWidth="1"/>
    <col min="9468" max="9482" width="7.125" style="4" customWidth="1"/>
    <col min="9483" max="9721" width="9" style="4"/>
    <col min="9722" max="9722" width="2" style="4" customWidth="1"/>
    <col min="9723" max="9723" width="2.625" style="4" customWidth="1"/>
    <col min="9724" max="9738" width="7.125" style="4" customWidth="1"/>
    <col min="9739" max="9977" width="9" style="4"/>
    <col min="9978" max="9978" width="2" style="4" customWidth="1"/>
    <col min="9979" max="9979" width="2.625" style="4" customWidth="1"/>
    <col min="9980" max="9994" width="7.125" style="4" customWidth="1"/>
    <col min="9995" max="10233" width="9" style="4"/>
    <col min="10234" max="10234" width="2" style="4" customWidth="1"/>
    <col min="10235" max="10235" width="2.625" style="4" customWidth="1"/>
    <col min="10236" max="10250" width="7.125" style="4" customWidth="1"/>
    <col min="10251" max="10489" width="9" style="4"/>
    <col min="10490" max="10490" width="2" style="4" customWidth="1"/>
    <col min="10491" max="10491" width="2.625" style="4" customWidth="1"/>
    <col min="10492" max="10506" width="7.125" style="4" customWidth="1"/>
    <col min="10507" max="10745" width="9" style="4"/>
    <col min="10746" max="10746" width="2" style="4" customWidth="1"/>
    <col min="10747" max="10747" width="2.625" style="4" customWidth="1"/>
    <col min="10748" max="10762" width="7.125" style="4" customWidth="1"/>
    <col min="10763" max="11001" width="9" style="4"/>
    <col min="11002" max="11002" width="2" style="4" customWidth="1"/>
    <col min="11003" max="11003" width="2.625" style="4" customWidth="1"/>
    <col min="11004" max="11018" width="7.125" style="4" customWidth="1"/>
    <col min="11019" max="11257" width="9" style="4"/>
    <col min="11258" max="11258" width="2" style="4" customWidth="1"/>
    <col min="11259" max="11259" width="2.625" style="4" customWidth="1"/>
    <col min="11260" max="11274" width="7.125" style="4" customWidth="1"/>
    <col min="11275" max="11513" width="9" style="4"/>
    <col min="11514" max="11514" width="2" style="4" customWidth="1"/>
    <col min="11515" max="11515" width="2.625" style="4" customWidth="1"/>
    <col min="11516" max="11530" width="7.125" style="4" customWidth="1"/>
    <col min="11531" max="11769" width="9" style="4"/>
    <col min="11770" max="11770" width="2" style="4" customWidth="1"/>
    <col min="11771" max="11771" width="2.625" style="4" customWidth="1"/>
    <col min="11772" max="11786" width="7.125" style="4" customWidth="1"/>
    <col min="11787" max="12025" width="9" style="4"/>
    <col min="12026" max="12026" width="2" style="4" customWidth="1"/>
    <col min="12027" max="12027" width="2.625" style="4" customWidth="1"/>
    <col min="12028" max="12042" width="7.125" style="4" customWidth="1"/>
    <col min="12043" max="12281" width="9" style="4"/>
    <col min="12282" max="12282" width="2" style="4" customWidth="1"/>
    <col min="12283" max="12283" width="2.625" style="4" customWidth="1"/>
    <col min="12284" max="12298" width="7.125" style="4" customWidth="1"/>
    <col min="12299" max="12537" width="9" style="4"/>
    <col min="12538" max="12538" width="2" style="4" customWidth="1"/>
    <col min="12539" max="12539" width="2.625" style="4" customWidth="1"/>
    <col min="12540" max="12554" width="7.125" style="4" customWidth="1"/>
    <col min="12555" max="12793" width="9" style="4"/>
    <col min="12794" max="12794" width="2" style="4" customWidth="1"/>
    <col min="12795" max="12795" width="2.625" style="4" customWidth="1"/>
    <col min="12796" max="12810" width="7.125" style="4" customWidth="1"/>
    <col min="12811" max="13049" width="9" style="4"/>
    <col min="13050" max="13050" width="2" style="4" customWidth="1"/>
    <col min="13051" max="13051" width="2.625" style="4" customWidth="1"/>
    <col min="13052" max="13066" width="7.125" style="4" customWidth="1"/>
    <col min="13067" max="13305" width="9" style="4"/>
    <col min="13306" max="13306" width="2" style="4" customWidth="1"/>
    <col min="13307" max="13307" width="2.625" style="4" customWidth="1"/>
    <col min="13308" max="13322" width="7.125" style="4" customWidth="1"/>
    <col min="13323" max="13561" width="9" style="4"/>
    <col min="13562" max="13562" width="2" style="4" customWidth="1"/>
    <col min="13563" max="13563" width="2.625" style="4" customWidth="1"/>
    <col min="13564" max="13578" width="7.125" style="4" customWidth="1"/>
    <col min="13579" max="13817" width="9" style="4"/>
    <col min="13818" max="13818" width="2" style="4" customWidth="1"/>
    <col min="13819" max="13819" width="2.625" style="4" customWidth="1"/>
    <col min="13820" max="13834" width="7.125" style="4" customWidth="1"/>
    <col min="13835" max="14073" width="9" style="4"/>
    <col min="14074" max="14074" width="2" style="4" customWidth="1"/>
    <col min="14075" max="14075" width="2.625" style="4" customWidth="1"/>
    <col min="14076" max="14090" width="7.125" style="4" customWidth="1"/>
    <col min="14091" max="14329" width="9" style="4"/>
    <col min="14330" max="14330" width="2" style="4" customWidth="1"/>
    <col min="14331" max="14331" width="2.625" style="4" customWidth="1"/>
    <col min="14332" max="14346" width="7.125" style="4" customWidth="1"/>
    <col min="14347" max="14585" width="9" style="4"/>
    <col min="14586" max="14586" width="2" style="4" customWidth="1"/>
    <col min="14587" max="14587" width="2.625" style="4" customWidth="1"/>
    <col min="14588" max="14602" width="7.125" style="4" customWidth="1"/>
    <col min="14603" max="14841" width="9" style="4"/>
    <col min="14842" max="14842" width="2" style="4" customWidth="1"/>
    <col min="14843" max="14843" width="2.625" style="4" customWidth="1"/>
    <col min="14844" max="14858" width="7.125" style="4" customWidth="1"/>
    <col min="14859" max="15097" width="9" style="4"/>
    <col min="15098" max="15098" width="2" style="4" customWidth="1"/>
    <col min="15099" max="15099" width="2.625" style="4" customWidth="1"/>
    <col min="15100" max="15114" width="7.125" style="4" customWidth="1"/>
    <col min="15115" max="15353" width="9" style="4"/>
    <col min="15354" max="15354" width="2" style="4" customWidth="1"/>
    <col min="15355" max="15355" width="2.625" style="4" customWidth="1"/>
    <col min="15356" max="15370" width="7.125" style="4" customWidth="1"/>
    <col min="15371" max="15609" width="9" style="4"/>
    <col min="15610" max="15610" width="2" style="4" customWidth="1"/>
    <col min="15611" max="15611" width="2.625" style="4" customWidth="1"/>
    <col min="15612" max="15626" width="7.125" style="4" customWidth="1"/>
    <col min="15627" max="15865" width="9" style="4"/>
    <col min="15866" max="15866" width="2" style="4" customWidth="1"/>
    <col min="15867" max="15867" width="2.625" style="4" customWidth="1"/>
    <col min="15868" max="15882" width="7.125" style="4" customWidth="1"/>
    <col min="15883" max="16121" width="9" style="4"/>
    <col min="16122" max="16122" width="2" style="4" customWidth="1"/>
    <col min="16123" max="16123" width="2.625" style="4" customWidth="1"/>
    <col min="16124" max="16138" width="7.125" style="4" customWidth="1"/>
    <col min="16139" max="16384" width="9" style="4"/>
  </cols>
  <sheetData>
    <row r="1" spans="1:22" ht="21" x14ac:dyDescent="0.4">
      <c r="A1" s="1"/>
      <c r="B1" s="171" t="s">
        <v>148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65"/>
      <c r="Q1" s="65"/>
      <c r="R1" s="2"/>
      <c r="S1" s="3"/>
      <c r="T1" s="2"/>
      <c r="U1" s="2"/>
      <c r="V1" s="2"/>
    </row>
    <row r="2" spans="1:22" ht="11.25" customHeight="1" thickBot="1" x14ac:dyDescent="0.45">
      <c r="B2" s="5"/>
      <c r="C2" s="25"/>
      <c r="D2" s="26"/>
      <c r="G2" s="26"/>
      <c r="H2" s="26"/>
      <c r="I2" s="26"/>
      <c r="J2" s="26"/>
    </row>
    <row r="3" spans="1:22" ht="20.25" customHeight="1" x14ac:dyDescent="0.15">
      <c r="A3" s="6"/>
      <c r="C3" s="82"/>
      <c r="D3" s="83"/>
      <c r="E3" s="31" t="s">
        <v>10</v>
      </c>
      <c r="F3" s="30" t="s">
        <v>1</v>
      </c>
      <c r="G3" s="27" t="s">
        <v>2</v>
      </c>
      <c r="H3" s="27" t="s">
        <v>3</v>
      </c>
      <c r="I3" s="27" t="s">
        <v>4</v>
      </c>
      <c r="J3" s="84" t="s">
        <v>11</v>
      </c>
      <c r="K3" s="74" t="s">
        <v>12</v>
      </c>
      <c r="L3" s="184" t="s">
        <v>33</v>
      </c>
      <c r="M3" s="185"/>
      <c r="N3" s="185"/>
      <c r="O3" s="185"/>
      <c r="P3" s="66"/>
    </row>
    <row r="4" spans="1:22" ht="20.25" customHeight="1" x14ac:dyDescent="0.15">
      <c r="C4" s="178" t="s">
        <v>13</v>
      </c>
      <c r="D4" s="28" t="s">
        <v>14</v>
      </c>
      <c r="E4" s="35">
        <v>31</v>
      </c>
      <c r="F4" s="36">
        <v>7</v>
      </c>
      <c r="G4" s="37">
        <v>0</v>
      </c>
      <c r="H4" s="37">
        <v>4</v>
      </c>
      <c r="I4" s="37">
        <v>20</v>
      </c>
      <c r="J4" s="73">
        <v>0</v>
      </c>
      <c r="K4" s="35">
        <f>SUM(F4:J4)</f>
        <v>31</v>
      </c>
      <c r="L4" s="184"/>
      <c r="M4" s="185"/>
      <c r="N4" s="185"/>
      <c r="O4" s="185"/>
      <c r="P4" s="66"/>
    </row>
    <row r="5" spans="1:22" ht="20.25" customHeight="1" thickBot="1" x14ac:dyDescent="0.2">
      <c r="C5" s="179"/>
      <c r="D5" s="29" t="s">
        <v>15</v>
      </c>
      <c r="E5" s="38">
        <v>22</v>
      </c>
      <c r="F5" s="39">
        <v>2</v>
      </c>
      <c r="G5" s="40">
        <v>1</v>
      </c>
      <c r="H5" s="40">
        <v>7</v>
      </c>
      <c r="I5" s="40">
        <v>11</v>
      </c>
      <c r="J5" s="44">
        <v>1</v>
      </c>
      <c r="K5" s="38">
        <f>SUM(F5:J5)</f>
        <v>22</v>
      </c>
      <c r="L5" s="184"/>
      <c r="M5" s="185"/>
      <c r="N5" s="185"/>
      <c r="O5" s="185"/>
      <c r="P5" s="66"/>
    </row>
    <row r="6" spans="1:22" s="6" customFormat="1" ht="20.25" customHeight="1" x14ac:dyDescent="0.15">
      <c r="A6" s="4"/>
      <c r="C6" s="180" t="s">
        <v>16</v>
      </c>
      <c r="D6" s="181"/>
      <c r="E6" s="41">
        <f>E4+E5</f>
        <v>53</v>
      </c>
      <c r="F6" s="42">
        <f t="shared" ref="F6:I6" si="0">SUM(F4:F5)</f>
        <v>9</v>
      </c>
      <c r="G6" s="43">
        <f t="shared" si="0"/>
        <v>1</v>
      </c>
      <c r="H6" s="43">
        <f t="shared" si="0"/>
        <v>11</v>
      </c>
      <c r="I6" s="43">
        <f t="shared" si="0"/>
        <v>31</v>
      </c>
      <c r="J6" s="45">
        <v>1</v>
      </c>
      <c r="K6" s="46">
        <f>SUM(K4:K5)</f>
        <v>53</v>
      </c>
      <c r="L6" s="184"/>
      <c r="M6" s="185"/>
      <c r="N6" s="185"/>
      <c r="O6" s="185"/>
      <c r="P6" s="66"/>
    </row>
    <row r="7" spans="1:22" ht="20.25" customHeight="1" thickBot="1" x14ac:dyDescent="0.2">
      <c r="C7" s="182" t="s">
        <v>17</v>
      </c>
      <c r="D7" s="183"/>
      <c r="E7" s="38"/>
      <c r="F7" s="85">
        <v>0.17</v>
      </c>
      <c r="G7" s="85">
        <v>0.02</v>
      </c>
      <c r="H7" s="85">
        <v>0.21</v>
      </c>
      <c r="I7" s="85">
        <v>0.57999999999999996</v>
      </c>
      <c r="J7" s="85">
        <v>0.02</v>
      </c>
      <c r="K7" s="160">
        <v>1</v>
      </c>
      <c r="L7" s="184"/>
      <c r="M7" s="185"/>
      <c r="N7" s="185"/>
      <c r="O7" s="185"/>
      <c r="P7" s="66"/>
    </row>
    <row r="8" spans="1:22" ht="15" customHeight="1" x14ac:dyDescent="0.4">
      <c r="B8" s="9"/>
      <c r="C8" s="32"/>
      <c r="D8" s="33"/>
      <c r="E8" s="47"/>
      <c r="F8" s="47"/>
      <c r="G8" s="47"/>
      <c r="H8" s="47"/>
      <c r="I8" s="47"/>
      <c r="J8" s="47"/>
    </row>
    <row r="9" spans="1:22" ht="18.75" customHeight="1" x14ac:dyDescent="0.4">
      <c r="A9" s="61" t="s">
        <v>18</v>
      </c>
      <c r="B9" s="23"/>
      <c r="H9" s="12"/>
      <c r="I9" s="12"/>
    </row>
    <row r="10" spans="1:22" ht="7.5" customHeight="1" x14ac:dyDescent="0.4">
      <c r="A10" s="75"/>
      <c r="B10" s="23"/>
      <c r="H10" s="12"/>
      <c r="I10" s="12"/>
    </row>
    <row r="11" spans="1:22" ht="18.75" customHeight="1" x14ac:dyDescent="0.4">
      <c r="B11" s="161" t="s">
        <v>19</v>
      </c>
      <c r="C11" s="161"/>
      <c r="I11" s="12"/>
    </row>
    <row r="12" spans="1:22" ht="7.5" customHeight="1" x14ac:dyDescent="0.4">
      <c r="B12" s="62"/>
      <c r="C12" s="62"/>
      <c r="I12" s="12"/>
    </row>
    <row r="13" spans="1:22" s="24" customFormat="1" ht="17.25" customHeight="1" x14ac:dyDescent="0.4">
      <c r="A13" s="54"/>
      <c r="B13" s="76" t="s">
        <v>20</v>
      </c>
      <c r="I13" s="53"/>
    </row>
    <row r="14" spans="1:22" s="24" customFormat="1" ht="24" customHeight="1" x14ac:dyDescent="0.4">
      <c r="A14" s="54"/>
      <c r="B14" s="76"/>
      <c r="C14" s="55" t="s">
        <v>22</v>
      </c>
      <c r="D14" s="24" t="s">
        <v>144</v>
      </c>
      <c r="I14" s="53"/>
    </row>
    <row r="15" spans="1:22" s="24" customFormat="1" ht="22.5" customHeight="1" x14ac:dyDescent="0.4">
      <c r="C15" s="55" t="s">
        <v>137</v>
      </c>
      <c r="D15" s="172" t="s">
        <v>145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</row>
    <row r="16" spans="1:22" s="24" customFormat="1" ht="11.25" customHeight="1" x14ac:dyDescent="0.4">
      <c r="C16" s="55"/>
      <c r="D16" s="70"/>
    </row>
    <row r="17" spans="1:18" s="24" customFormat="1" ht="17.25" customHeight="1" x14ac:dyDescent="0.4">
      <c r="B17" s="76" t="s">
        <v>23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72"/>
      <c r="P17" s="72"/>
      <c r="Q17" s="72"/>
      <c r="R17"/>
    </row>
    <row r="18" spans="1:18" s="58" customFormat="1" ht="22.5" customHeight="1" x14ac:dyDescent="0.15">
      <c r="C18" s="55" t="s">
        <v>53</v>
      </c>
      <c r="D18" s="174" t="s">
        <v>70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71"/>
      <c r="Q18" s="71"/>
      <c r="R18"/>
    </row>
    <row r="19" spans="1:18" s="58" customFormat="1" ht="11.25" customHeight="1" x14ac:dyDescent="0.15">
      <c r="C19" s="57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/>
    </row>
    <row r="20" spans="1:18" s="24" customFormat="1" ht="22.5" customHeight="1" x14ac:dyDescent="0.4">
      <c r="B20" s="76" t="s">
        <v>24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2"/>
      <c r="P20" s="72"/>
      <c r="Q20" s="72"/>
      <c r="R20"/>
    </row>
    <row r="21" spans="1:18" s="24" customFormat="1" ht="56.25" customHeight="1" x14ac:dyDescent="0.4">
      <c r="C21" s="56" t="s">
        <v>25</v>
      </c>
      <c r="D21" s="162" t="s">
        <v>147</v>
      </c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67"/>
      <c r="Q21" s="67"/>
      <c r="R21"/>
    </row>
    <row r="22" spans="1:18" s="24" customFormat="1" ht="11.25" customHeight="1" x14ac:dyDescent="0.4">
      <c r="C22" s="56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/>
    </row>
    <row r="23" spans="1:18" s="24" customFormat="1" ht="22.5" customHeight="1" x14ac:dyDescent="0.4">
      <c r="C23" s="55" t="s">
        <v>22</v>
      </c>
      <c r="D23" s="162" t="s">
        <v>146</v>
      </c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68"/>
      <c r="Q23" s="68"/>
      <c r="R23"/>
    </row>
    <row r="24" spans="1:18" ht="15" customHeight="1" x14ac:dyDescent="0.4">
      <c r="C24" s="1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/>
    </row>
    <row r="25" spans="1:18" s="6" customFormat="1" ht="18.75" customHeight="1" x14ac:dyDescent="0.4">
      <c r="A25" s="4"/>
      <c r="B25" s="161" t="s">
        <v>26</v>
      </c>
      <c r="C25" s="16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R25"/>
    </row>
    <row r="26" spans="1:18" s="6" customFormat="1" ht="7.5" customHeight="1" x14ac:dyDescent="0.4">
      <c r="A26" s="4"/>
      <c r="B26" s="62"/>
      <c r="C26" s="62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R26"/>
    </row>
    <row r="27" spans="1:18" ht="20.25" customHeight="1" thickBot="1" x14ac:dyDescent="0.45">
      <c r="C27" s="24" t="s">
        <v>27</v>
      </c>
    </row>
    <row r="28" spans="1:18" ht="17.25" customHeight="1" x14ac:dyDescent="0.4">
      <c r="C28" s="90"/>
      <c r="D28" s="176" t="s">
        <v>6</v>
      </c>
      <c r="E28" s="177"/>
      <c r="F28" s="176" t="s">
        <v>7</v>
      </c>
      <c r="G28" s="177"/>
      <c r="H28" s="176" t="s">
        <v>34</v>
      </c>
      <c r="I28" s="177"/>
      <c r="J28" s="176" t="s">
        <v>8</v>
      </c>
      <c r="K28" s="177"/>
      <c r="L28" s="176" t="s">
        <v>9</v>
      </c>
      <c r="M28" s="177"/>
      <c r="N28" s="176" t="s">
        <v>39</v>
      </c>
      <c r="O28" s="177"/>
    </row>
    <row r="29" spans="1:18" ht="17.25" customHeight="1" thickBot="1" x14ac:dyDescent="0.45">
      <c r="C29" s="91"/>
      <c r="D29" s="92" t="s">
        <v>28</v>
      </c>
      <c r="E29" s="29" t="s">
        <v>29</v>
      </c>
      <c r="F29" s="94" t="s">
        <v>28</v>
      </c>
      <c r="G29" s="93" t="s">
        <v>29</v>
      </c>
      <c r="H29" s="92" t="s">
        <v>28</v>
      </c>
      <c r="I29" s="29" t="s">
        <v>29</v>
      </c>
      <c r="J29" s="95" t="s">
        <v>28</v>
      </c>
      <c r="K29" s="96" t="s">
        <v>29</v>
      </c>
      <c r="L29" s="97" t="s">
        <v>28</v>
      </c>
      <c r="M29" s="96" t="s">
        <v>29</v>
      </c>
      <c r="N29" s="95" t="s">
        <v>28</v>
      </c>
      <c r="O29" s="96" t="s">
        <v>29</v>
      </c>
    </row>
    <row r="30" spans="1:18" ht="17.25" customHeight="1" x14ac:dyDescent="0.4">
      <c r="C30" s="31" t="s">
        <v>14</v>
      </c>
      <c r="D30" s="98">
        <v>1</v>
      </c>
      <c r="E30" s="86">
        <v>0</v>
      </c>
      <c r="F30" s="99">
        <v>3</v>
      </c>
      <c r="G30" s="89">
        <v>0</v>
      </c>
      <c r="H30" s="98">
        <v>1</v>
      </c>
      <c r="I30" s="86">
        <v>0</v>
      </c>
      <c r="J30" s="98">
        <v>12</v>
      </c>
      <c r="K30" s="86">
        <v>0</v>
      </c>
      <c r="L30" s="100">
        <v>2</v>
      </c>
      <c r="M30" s="86">
        <v>0</v>
      </c>
      <c r="N30" s="98">
        <v>0</v>
      </c>
      <c r="O30" s="86">
        <v>1</v>
      </c>
    </row>
    <row r="31" spans="1:18" ht="17.25" customHeight="1" thickBot="1" x14ac:dyDescent="0.45">
      <c r="C31" s="101" t="s">
        <v>15</v>
      </c>
      <c r="D31" s="102">
        <v>1</v>
      </c>
      <c r="E31" s="87">
        <v>0</v>
      </c>
      <c r="F31" s="39">
        <v>3</v>
      </c>
      <c r="G31" s="44">
        <v>1</v>
      </c>
      <c r="H31" s="102">
        <v>0</v>
      </c>
      <c r="I31" s="87">
        <v>0</v>
      </c>
      <c r="J31" s="102">
        <v>4</v>
      </c>
      <c r="K31" s="87">
        <v>1</v>
      </c>
      <c r="L31" s="103">
        <v>0</v>
      </c>
      <c r="M31" s="87">
        <v>0</v>
      </c>
      <c r="N31" s="102">
        <v>0</v>
      </c>
      <c r="O31" s="87">
        <v>1</v>
      </c>
    </row>
    <row r="32" spans="1:18" ht="17.25" customHeight="1" thickBot="1" x14ac:dyDescent="0.45">
      <c r="C32" s="101" t="s">
        <v>12</v>
      </c>
      <c r="D32" s="104">
        <f t="shared" ref="D32:M32" si="1">SUM(D30:D31)</f>
        <v>2</v>
      </c>
      <c r="E32" s="39">
        <f t="shared" si="1"/>
        <v>0</v>
      </c>
      <c r="F32" s="103">
        <f t="shared" si="1"/>
        <v>6</v>
      </c>
      <c r="G32" s="88">
        <f t="shared" si="1"/>
        <v>1</v>
      </c>
      <c r="H32" s="104">
        <f t="shared" si="1"/>
        <v>1</v>
      </c>
      <c r="I32" s="105">
        <f t="shared" si="1"/>
        <v>0</v>
      </c>
      <c r="J32" s="103">
        <f>SUM(J30:J31)</f>
        <v>16</v>
      </c>
      <c r="K32" s="88">
        <f t="shared" si="1"/>
        <v>1</v>
      </c>
      <c r="L32" s="104">
        <f t="shared" si="1"/>
        <v>2</v>
      </c>
      <c r="M32" s="106">
        <f t="shared" si="1"/>
        <v>0</v>
      </c>
      <c r="N32" s="156">
        <f t="shared" ref="N32:O32" si="2">SUM(N30:N31)</f>
        <v>0</v>
      </c>
      <c r="O32" s="105">
        <f t="shared" si="2"/>
        <v>2</v>
      </c>
    </row>
    <row r="33" spans="1:18" ht="18.75" customHeight="1" x14ac:dyDescent="0.4">
      <c r="B33" s="48"/>
      <c r="C33" s="48"/>
      <c r="D33" s="48"/>
      <c r="E33" s="48"/>
      <c r="F33" s="48"/>
      <c r="G33" s="48"/>
      <c r="H33" s="48"/>
      <c r="I33" s="78"/>
      <c r="J33" s="78"/>
      <c r="K33" s="78"/>
      <c r="L33" s="78"/>
      <c r="M33" s="78"/>
      <c r="N33" s="79"/>
      <c r="O33" s="48"/>
      <c r="P33" s="48"/>
      <c r="Q33" s="48"/>
    </row>
    <row r="34" spans="1:18" ht="15" thickBot="1" x14ac:dyDescent="0.45">
      <c r="B34" s="48"/>
      <c r="C34" s="122" t="s">
        <v>30</v>
      </c>
      <c r="D34" s="78"/>
      <c r="E34" s="78"/>
      <c r="F34" s="78"/>
      <c r="G34" s="78"/>
      <c r="H34" s="78"/>
      <c r="I34" s="78"/>
      <c r="J34" s="48"/>
      <c r="K34" s="48"/>
      <c r="L34" s="48"/>
      <c r="M34" s="48"/>
      <c r="N34" s="48"/>
      <c r="O34" s="48"/>
      <c r="P34" s="48"/>
      <c r="Q34" s="48"/>
    </row>
    <row r="35" spans="1:18" s="6" customFormat="1" ht="17.25" customHeight="1" thickBot="1" x14ac:dyDescent="0.45">
      <c r="A35" s="4"/>
      <c r="B35" s="77"/>
      <c r="C35" s="107"/>
      <c r="D35" s="108" t="s">
        <v>31</v>
      </c>
      <c r="E35" s="109" t="s">
        <v>29</v>
      </c>
      <c r="F35" s="110" t="s">
        <v>32</v>
      </c>
      <c r="G35" s="48"/>
      <c r="H35" s="48"/>
      <c r="I35" s="48"/>
      <c r="J35" s="48"/>
      <c r="K35" s="48"/>
      <c r="L35" s="77"/>
      <c r="M35" s="77"/>
      <c r="N35" s="77"/>
    </row>
    <row r="36" spans="1:18" ht="17.25" customHeight="1" x14ac:dyDescent="0.4">
      <c r="B36" s="48"/>
      <c r="C36" s="111" t="s">
        <v>14</v>
      </c>
      <c r="D36" s="112">
        <f>D30++F30+H30+J30+L30+N30</f>
        <v>19</v>
      </c>
      <c r="E36" s="113">
        <v>1</v>
      </c>
      <c r="F36" s="114">
        <f>SUM(C36:E36)</f>
        <v>20</v>
      </c>
      <c r="G36" s="48"/>
      <c r="H36" s="48"/>
      <c r="I36" s="48"/>
      <c r="J36" s="48"/>
      <c r="K36" s="48"/>
      <c r="L36" s="48"/>
      <c r="M36" s="48"/>
      <c r="N36" s="48"/>
    </row>
    <row r="37" spans="1:18" ht="17.25" customHeight="1" thickBot="1" x14ac:dyDescent="0.45">
      <c r="B37" s="48"/>
      <c r="C37" s="115" t="s">
        <v>15</v>
      </c>
      <c r="D37" s="116">
        <v>9</v>
      </c>
      <c r="E37" s="117">
        <v>2</v>
      </c>
      <c r="F37" s="118">
        <f>SUM(C37:E37)</f>
        <v>11</v>
      </c>
      <c r="G37" s="48"/>
      <c r="H37" s="48"/>
      <c r="I37" s="48"/>
      <c r="J37" s="48"/>
      <c r="K37" s="48"/>
      <c r="L37" s="48"/>
      <c r="M37" s="48"/>
      <c r="N37" s="48"/>
    </row>
    <row r="38" spans="1:18" ht="17.25" customHeight="1" thickBot="1" x14ac:dyDescent="0.45">
      <c r="B38" s="48"/>
      <c r="C38" s="115" t="s">
        <v>12</v>
      </c>
      <c r="D38" s="119">
        <f>SUM(D36:D37)</f>
        <v>28</v>
      </c>
      <c r="E38" s="120">
        <f t="shared" ref="E38" si="3">SUM(E36:E37)</f>
        <v>3</v>
      </c>
      <c r="F38" s="121">
        <f>SUM(F36:F37)</f>
        <v>31</v>
      </c>
      <c r="G38" s="48"/>
      <c r="H38" s="78"/>
      <c r="I38" s="78"/>
      <c r="J38" s="78"/>
      <c r="K38" s="78"/>
      <c r="L38" s="48"/>
      <c r="M38" s="48"/>
      <c r="N38" s="48"/>
    </row>
    <row r="39" spans="1:18" ht="23.25" customHeight="1" x14ac:dyDescent="0.4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1:18" s="24" customFormat="1" ht="37.5" customHeight="1" x14ac:dyDescent="0.4">
      <c r="B40" s="56" t="s">
        <v>21</v>
      </c>
      <c r="C40" s="162" t="s">
        <v>150</v>
      </c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4"/>
    </row>
    <row r="41" spans="1:18" s="24" customFormat="1" ht="37.5" customHeight="1" x14ac:dyDescent="0.4">
      <c r="B41" s="80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4"/>
    </row>
    <row r="42" spans="1:18" s="24" customFormat="1" ht="37.5" customHeight="1" x14ac:dyDescent="0.4">
      <c r="B42" s="80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4"/>
    </row>
    <row r="43" spans="1:18" s="24" customFormat="1" ht="37.5" customHeight="1" x14ac:dyDescent="0.4">
      <c r="B43" s="80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4"/>
    </row>
    <row r="44" spans="1:18" s="24" customFormat="1" ht="37.5" customHeight="1" x14ac:dyDescent="0.4">
      <c r="B44" s="80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4"/>
    </row>
    <row r="45" spans="1:18" s="24" customFormat="1" ht="37.5" customHeight="1" x14ac:dyDescent="0.4">
      <c r="B45" s="80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27"/>
    </row>
    <row r="46" spans="1:18" s="24" customFormat="1" ht="37.5" customHeight="1" x14ac:dyDescent="0.4">
      <c r="B46" s="80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27"/>
    </row>
    <row r="47" spans="1:18" s="24" customFormat="1" ht="37.5" customHeight="1" x14ac:dyDescent="0.4">
      <c r="B47" s="80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27"/>
    </row>
    <row r="48" spans="1:18" s="24" customFormat="1" ht="84" customHeight="1" x14ac:dyDescent="0.4">
      <c r="B48" s="80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27"/>
    </row>
    <row r="49" spans="1:18" s="24" customFormat="1" ht="30" customHeight="1" x14ac:dyDescent="0.4">
      <c r="B49" s="154" t="s">
        <v>142</v>
      </c>
      <c r="C49" s="162" t="s">
        <v>149</v>
      </c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/>
    </row>
    <row r="50" spans="1:18" s="24" customFormat="1" ht="9.75" customHeight="1" x14ac:dyDescent="0.4"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/>
    </row>
    <row r="51" spans="1:18" s="24" customFormat="1" ht="36.75" customHeight="1" x14ac:dyDescent="0.4">
      <c r="B51" s="60" t="s">
        <v>22</v>
      </c>
      <c r="C51" s="168" t="s">
        <v>151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/>
    </row>
    <row r="52" spans="1:18" s="24" customFormat="1" ht="36.75" customHeight="1" x14ac:dyDescent="0.4">
      <c r="B52" s="60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/>
    </row>
    <row r="53" spans="1:18" s="24" customFormat="1" ht="36.75" customHeight="1" x14ac:dyDescent="0.4">
      <c r="B53" s="53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27"/>
    </row>
    <row r="54" spans="1:18" ht="47.25" hidden="1" customHeight="1" x14ac:dyDescent="0.4"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7" t="s">
        <v>57</v>
      </c>
    </row>
    <row r="55" spans="1:18" ht="0.75" hidden="1" customHeight="1" x14ac:dyDescent="0.4">
      <c r="A55" s="164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64"/>
      <c r="Q55" s="64"/>
      <c r="R55" s="127" t="s">
        <v>55</v>
      </c>
    </row>
    <row r="56" spans="1:18" ht="18.75" hidden="1" x14ac:dyDescent="0.4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64"/>
      <c r="Q56" s="64"/>
      <c r="R56" s="127" t="s">
        <v>56</v>
      </c>
    </row>
    <row r="57" spans="1:18" ht="28.5" hidden="1" customHeight="1" x14ac:dyDescent="0.4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64"/>
      <c r="Q57" s="64"/>
      <c r="R57" s="127" t="s">
        <v>41</v>
      </c>
    </row>
    <row r="58" spans="1:18" ht="18.75" hidden="1" x14ac:dyDescent="0.4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64"/>
      <c r="Q58" s="64"/>
      <c r="R58" s="127" t="s">
        <v>54</v>
      </c>
    </row>
    <row r="59" spans="1:18" ht="18.75" hidden="1" x14ac:dyDescent="0.4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R59" s="127" t="s">
        <v>58</v>
      </c>
    </row>
    <row r="60" spans="1:18" ht="13.5" customHeight="1" x14ac:dyDescent="0.4">
      <c r="C60" s="19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</row>
    <row r="61" spans="1:18" x14ac:dyDescent="0.4">
      <c r="B61" s="12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8" x14ac:dyDescent="0.4">
      <c r="C62" s="19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63"/>
      <c r="Q62" s="63"/>
    </row>
    <row r="63" spans="1:18" x14ac:dyDescent="0.4">
      <c r="C63" s="21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</row>
  </sheetData>
  <mergeCells count="25">
    <mergeCell ref="B1:O1"/>
    <mergeCell ref="B11:C11"/>
    <mergeCell ref="D15:O15"/>
    <mergeCell ref="D18:O18"/>
    <mergeCell ref="D62:O62"/>
    <mergeCell ref="N28:O28"/>
    <mergeCell ref="C4:C5"/>
    <mergeCell ref="C6:D6"/>
    <mergeCell ref="C7:D7"/>
    <mergeCell ref="L3:O7"/>
    <mergeCell ref="L28:M28"/>
    <mergeCell ref="J28:K28"/>
    <mergeCell ref="H28:I28"/>
    <mergeCell ref="F28:G28"/>
    <mergeCell ref="D28:E28"/>
    <mergeCell ref="D23:O23"/>
    <mergeCell ref="B25:C25"/>
    <mergeCell ref="D21:O21"/>
    <mergeCell ref="D63:N63"/>
    <mergeCell ref="A55:O59"/>
    <mergeCell ref="D60:N60"/>
    <mergeCell ref="C40:Q48"/>
    <mergeCell ref="C51:Q51"/>
    <mergeCell ref="C53:Q53"/>
    <mergeCell ref="C49:Q49"/>
  </mergeCells>
  <phoneticPr fontId="3"/>
  <printOptions horizontalCentered="1" verticalCentered="1"/>
  <pageMargins left="0.35433070866141736" right="0.51181102362204722" top="0.31496062992125984" bottom="0.19685039370078741" header="0.19685039370078741" footer="0.19685039370078741"/>
  <pageSetup paperSize="9" scale="65" orientation="portrait" cellComments="asDisplayed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tabSelected="1" view="pageBreakPreview" zoomScaleNormal="110" zoomScaleSheetLayoutView="100" workbookViewId="0">
      <selection activeCell="K22" sqref="K22"/>
    </sheetView>
  </sheetViews>
  <sheetFormatPr defaultRowHeight="13.5" x14ac:dyDescent="0.4"/>
  <cols>
    <col min="1" max="1" width="2.625" style="4" customWidth="1"/>
    <col min="2" max="14" width="8.25" style="4" customWidth="1"/>
    <col min="15" max="15" width="16.25" style="4" customWidth="1"/>
    <col min="16" max="253" width="9" style="4"/>
    <col min="254" max="254" width="2" style="4" customWidth="1"/>
    <col min="255" max="255" width="2.625" style="4" customWidth="1"/>
    <col min="256" max="270" width="7.125" style="4" customWidth="1"/>
    <col min="271" max="509" width="9" style="4"/>
    <col min="510" max="510" width="2" style="4" customWidth="1"/>
    <col min="511" max="511" width="2.625" style="4" customWidth="1"/>
    <col min="512" max="526" width="7.125" style="4" customWidth="1"/>
    <col min="527" max="765" width="9" style="4"/>
    <col min="766" max="766" width="2" style="4" customWidth="1"/>
    <col min="767" max="767" width="2.625" style="4" customWidth="1"/>
    <col min="768" max="782" width="7.125" style="4" customWidth="1"/>
    <col min="783" max="1021" width="9" style="4"/>
    <col min="1022" max="1022" width="2" style="4" customWidth="1"/>
    <col min="1023" max="1023" width="2.625" style="4" customWidth="1"/>
    <col min="1024" max="1038" width="7.125" style="4" customWidth="1"/>
    <col min="1039" max="1277" width="9" style="4"/>
    <col min="1278" max="1278" width="2" style="4" customWidth="1"/>
    <col min="1279" max="1279" width="2.625" style="4" customWidth="1"/>
    <col min="1280" max="1294" width="7.125" style="4" customWidth="1"/>
    <col min="1295" max="1533" width="9" style="4"/>
    <col min="1534" max="1534" width="2" style="4" customWidth="1"/>
    <col min="1535" max="1535" width="2.625" style="4" customWidth="1"/>
    <col min="1536" max="1550" width="7.125" style="4" customWidth="1"/>
    <col min="1551" max="1789" width="9" style="4"/>
    <col min="1790" max="1790" width="2" style="4" customWidth="1"/>
    <col min="1791" max="1791" width="2.625" style="4" customWidth="1"/>
    <col min="1792" max="1806" width="7.125" style="4" customWidth="1"/>
    <col min="1807" max="2045" width="9" style="4"/>
    <col min="2046" max="2046" width="2" style="4" customWidth="1"/>
    <col min="2047" max="2047" width="2.625" style="4" customWidth="1"/>
    <col min="2048" max="2062" width="7.125" style="4" customWidth="1"/>
    <col min="2063" max="2301" width="9" style="4"/>
    <col min="2302" max="2302" width="2" style="4" customWidth="1"/>
    <col min="2303" max="2303" width="2.625" style="4" customWidth="1"/>
    <col min="2304" max="2318" width="7.125" style="4" customWidth="1"/>
    <col min="2319" max="2557" width="9" style="4"/>
    <col min="2558" max="2558" width="2" style="4" customWidth="1"/>
    <col min="2559" max="2559" width="2.625" style="4" customWidth="1"/>
    <col min="2560" max="2574" width="7.125" style="4" customWidth="1"/>
    <col min="2575" max="2813" width="9" style="4"/>
    <col min="2814" max="2814" width="2" style="4" customWidth="1"/>
    <col min="2815" max="2815" width="2.625" style="4" customWidth="1"/>
    <col min="2816" max="2830" width="7.125" style="4" customWidth="1"/>
    <col min="2831" max="3069" width="9" style="4"/>
    <col min="3070" max="3070" width="2" style="4" customWidth="1"/>
    <col min="3071" max="3071" width="2.625" style="4" customWidth="1"/>
    <col min="3072" max="3086" width="7.125" style="4" customWidth="1"/>
    <col min="3087" max="3325" width="9" style="4"/>
    <col min="3326" max="3326" width="2" style="4" customWidth="1"/>
    <col min="3327" max="3327" width="2.625" style="4" customWidth="1"/>
    <col min="3328" max="3342" width="7.125" style="4" customWidth="1"/>
    <col min="3343" max="3581" width="9" style="4"/>
    <col min="3582" max="3582" width="2" style="4" customWidth="1"/>
    <col min="3583" max="3583" width="2.625" style="4" customWidth="1"/>
    <col min="3584" max="3598" width="7.125" style="4" customWidth="1"/>
    <col min="3599" max="3837" width="9" style="4"/>
    <col min="3838" max="3838" width="2" style="4" customWidth="1"/>
    <col min="3839" max="3839" width="2.625" style="4" customWidth="1"/>
    <col min="3840" max="3854" width="7.125" style="4" customWidth="1"/>
    <col min="3855" max="4093" width="9" style="4"/>
    <col min="4094" max="4094" width="2" style="4" customWidth="1"/>
    <col min="4095" max="4095" width="2.625" style="4" customWidth="1"/>
    <col min="4096" max="4110" width="7.125" style="4" customWidth="1"/>
    <col min="4111" max="4349" width="9" style="4"/>
    <col min="4350" max="4350" width="2" style="4" customWidth="1"/>
    <col min="4351" max="4351" width="2.625" style="4" customWidth="1"/>
    <col min="4352" max="4366" width="7.125" style="4" customWidth="1"/>
    <col min="4367" max="4605" width="9" style="4"/>
    <col min="4606" max="4606" width="2" style="4" customWidth="1"/>
    <col min="4607" max="4607" width="2.625" style="4" customWidth="1"/>
    <col min="4608" max="4622" width="7.125" style="4" customWidth="1"/>
    <col min="4623" max="4861" width="9" style="4"/>
    <col min="4862" max="4862" width="2" style="4" customWidth="1"/>
    <col min="4863" max="4863" width="2.625" style="4" customWidth="1"/>
    <col min="4864" max="4878" width="7.125" style="4" customWidth="1"/>
    <col min="4879" max="5117" width="9" style="4"/>
    <col min="5118" max="5118" width="2" style="4" customWidth="1"/>
    <col min="5119" max="5119" width="2.625" style="4" customWidth="1"/>
    <col min="5120" max="5134" width="7.125" style="4" customWidth="1"/>
    <col min="5135" max="5373" width="9" style="4"/>
    <col min="5374" max="5374" width="2" style="4" customWidth="1"/>
    <col min="5375" max="5375" width="2.625" style="4" customWidth="1"/>
    <col min="5376" max="5390" width="7.125" style="4" customWidth="1"/>
    <col min="5391" max="5629" width="9" style="4"/>
    <col min="5630" max="5630" width="2" style="4" customWidth="1"/>
    <col min="5631" max="5631" width="2.625" style="4" customWidth="1"/>
    <col min="5632" max="5646" width="7.125" style="4" customWidth="1"/>
    <col min="5647" max="5885" width="9" style="4"/>
    <col min="5886" max="5886" width="2" style="4" customWidth="1"/>
    <col min="5887" max="5887" width="2.625" style="4" customWidth="1"/>
    <col min="5888" max="5902" width="7.125" style="4" customWidth="1"/>
    <col min="5903" max="6141" width="9" style="4"/>
    <col min="6142" max="6142" width="2" style="4" customWidth="1"/>
    <col min="6143" max="6143" width="2.625" style="4" customWidth="1"/>
    <col min="6144" max="6158" width="7.125" style="4" customWidth="1"/>
    <col min="6159" max="6397" width="9" style="4"/>
    <col min="6398" max="6398" width="2" style="4" customWidth="1"/>
    <col min="6399" max="6399" width="2.625" style="4" customWidth="1"/>
    <col min="6400" max="6414" width="7.125" style="4" customWidth="1"/>
    <col min="6415" max="6653" width="9" style="4"/>
    <col min="6654" max="6654" width="2" style="4" customWidth="1"/>
    <col min="6655" max="6655" width="2.625" style="4" customWidth="1"/>
    <col min="6656" max="6670" width="7.125" style="4" customWidth="1"/>
    <col min="6671" max="6909" width="9" style="4"/>
    <col min="6910" max="6910" width="2" style="4" customWidth="1"/>
    <col min="6911" max="6911" width="2.625" style="4" customWidth="1"/>
    <col min="6912" max="6926" width="7.125" style="4" customWidth="1"/>
    <col min="6927" max="7165" width="9" style="4"/>
    <col min="7166" max="7166" width="2" style="4" customWidth="1"/>
    <col min="7167" max="7167" width="2.625" style="4" customWidth="1"/>
    <col min="7168" max="7182" width="7.125" style="4" customWidth="1"/>
    <col min="7183" max="7421" width="9" style="4"/>
    <col min="7422" max="7422" width="2" style="4" customWidth="1"/>
    <col min="7423" max="7423" width="2.625" style="4" customWidth="1"/>
    <col min="7424" max="7438" width="7.125" style="4" customWidth="1"/>
    <col min="7439" max="7677" width="9" style="4"/>
    <col min="7678" max="7678" width="2" style="4" customWidth="1"/>
    <col min="7679" max="7679" width="2.625" style="4" customWidth="1"/>
    <col min="7680" max="7694" width="7.125" style="4" customWidth="1"/>
    <col min="7695" max="7933" width="9" style="4"/>
    <col min="7934" max="7934" width="2" style="4" customWidth="1"/>
    <col min="7935" max="7935" width="2.625" style="4" customWidth="1"/>
    <col min="7936" max="7950" width="7.125" style="4" customWidth="1"/>
    <col min="7951" max="8189" width="9" style="4"/>
    <col min="8190" max="8190" width="2" style="4" customWidth="1"/>
    <col min="8191" max="8191" width="2.625" style="4" customWidth="1"/>
    <col min="8192" max="8206" width="7.125" style="4" customWidth="1"/>
    <col min="8207" max="8445" width="9" style="4"/>
    <col min="8446" max="8446" width="2" style="4" customWidth="1"/>
    <col min="8447" max="8447" width="2.625" style="4" customWidth="1"/>
    <col min="8448" max="8462" width="7.125" style="4" customWidth="1"/>
    <col min="8463" max="8701" width="9" style="4"/>
    <col min="8702" max="8702" width="2" style="4" customWidth="1"/>
    <col min="8703" max="8703" width="2.625" style="4" customWidth="1"/>
    <col min="8704" max="8718" width="7.125" style="4" customWidth="1"/>
    <col min="8719" max="8957" width="9" style="4"/>
    <col min="8958" max="8958" width="2" style="4" customWidth="1"/>
    <col min="8959" max="8959" width="2.625" style="4" customWidth="1"/>
    <col min="8960" max="8974" width="7.125" style="4" customWidth="1"/>
    <col min="8975" max="9213" width="9" style="4"/>
    <col min="9214" max="9214" width="2" style="4" customWidth="1"/>
    <col min="9215" max="9215" width="2.625" style="4" customWidth="1"/>
    <col min="9216" max="9230" width="7.125" style="4" customWidth="1"/>
    <col min="9231" max="9469" width="9" style="4"/>
    <col min="9470" max="9470" width="2" style="4" customWidth="1"/>
    <col min="9471" max="9471" width="2.625" style="4" customWidth="1"/>
    <col min="9472" max="9486" width="7.125" style="4" customWidth="1"/>
    <col min="9487" max="9725" width="9" style="4"/>
    <col min="9726" max="9726" width="2" style="4" customWidth="1"/>
    <col min="9727" max="9727" width="2.625" style="4" customWidth="1"/>
    <col min="9728" max="9742" width="7.125" style="4" customWidth="1"/>
    <col min="9743" max="9981" width="9" style="4"/>
    <col min="9982" max="9982" width="2" style="4" customWidth="1"/>
    <col min="9983" max="9983" width="2.625" style="4" customWidth="1"/>
    <col min="9984" max="9998" width="7.125" style="4" customWidth="1"/>
    <col min="9999" max="10237" width="9" style="4"/>
    <col min="10238" max="10238" width="2" style="4" customWidth="1"/>
    <col min="10239" max="10239" width="2.625" style="4" customWidth="1"/>
    <col min="10240" max="10254" width="7.125" style="4" customWidth="1"/>
    <col min="10255" max="10493" width="9" style="4"/>
    <col min="10494" max="10494" width="2" style="4" customWidth="1"/>
    <col min="10495" max="10495" width="2.625" style="4" customWidth="1"/>
    <col min="10496" max="10510" width="7.125" style="4" customWidth="1"/>
    <col min="10511" max="10749" width="9" style="4"/>
    <col min="10750" max="10750" width="2" style="4" customWidth="1"/>
    <col min="10751" max="10751" width="2.625" style="4" customWidth="1"/>
    <col min="10752" max="10766" width="7.125" style="4" customWidth="1"/>
    <col min="10767" max="11005" width="9" style="4"/>
    <col min="11006" max="11006" width="2" style="4" customWidth="1"/>
    <col min="11007" max="11007" width="2.625" style="4" customWidth="1"/>
    <col min="11008" max="11022" width="7.125" style="4" customWidth="1"/>
    <col min="11023" max="11261" width="9" style="4"/>
    <col min="11262" max="11262" width="2" style="4" customWidth="1"/>
    <col min="11263" max="11263" width="2.625" style="4" customWidth="1"/>
    <col min="11264" max="11278" width="7.125" style="4" customWidth="1"/>
    <col min="11279" max="11517" width="9" style="4"/>
    <col min="11518" max="11518" width="2" style="4" customWidth="1"/>
    <col min="11519" max="11519" width="2.625" style="4" customWidth="1"/>
    <col min="11520" max="11534" width="7.125" style="4" customWidth="1"/>
    <col min="11535" max="11773" width="9" style="4"/>
    <col min="11774" max="11774" width="2" style="4" customWidth="1"/>
    <col min="11775" max="11775" width="2.625" style="4" customWidth="1"/>
    <col min="11776" max="11790" width="7.125" style="4" customWidth="1"/>
    <col min="11791" max="12029" width="9" style="4"/>
    <col min="12030" max="12030" width="2" style="4" customWidth="1"/>
    <col min="12031" max="12031" width="2.625" style="4" customWidth="1"/>
    <col min="12032" max="12046" width="7.125" style="4" customWidth="1"/>
    <col min="12047" max="12285" width="9" style="4"/>
    <col min="12286" max="12286" width="2" style="4" customWidth="1"/>
    <col min="12287" max="12287" width="2.625" style="4" customWidth="1"/>
    <col min="12288" max="12302" width="7.125" style="4" customWidth="1"/>
    <col min="12303" max="12541" width="9" style="4"/>
    <col min="12542" max="12542" width="2" style="4" customWidth="1"/>
    <col min="12543" max="12543" width="2.625" style="4" customWidth="1"/>
    <col min="12544" max="12558" width="7.125" style="4" customWidth="1"/>
    <col min="12559" max="12797" width="9" style="4"/>
    <col min="12798" max="12798" width="2" style="4" customWidth="1"/>
    <col min="12799" max="12799" width="2.625" style="4" customWidth="1"/>
    <col min="12800" max="12814" width="7.125" style="4" customWidth="1"/>
    <col min="12815" max="13053" width="9" style="4"/>
    <col min="13054" max="13054" width="2" style="4" customWidth="1"/>
    <col min="13055" max="13055" width="2.625" style="4" customWidth="1"/>
    <col min="13056" max="13070" width="7.125" style="4" customWidth="1"/>
    <col min="13071" max="13309" width="9" style="4"/>
    <col min="13310" max="13310" width="2" style="4" customWidth="1"/>
    <col min="13311" max="13311" width="2.625" style="4" customWidth="1"/>
    <col min="13312" max="13326" width="7.125" style="4" customWidth="1"/>
    <col min="13327" max="13565" width="9" style="4"/>
    <col min="13566" max="13566" width="2" style="4" customWidth="1"/>
    <col min="13567" max="13567" width="2.625" style="4" customWidth="1"/>
    <col min="13568" max="13582" width="7.125" style="4" customWidth="1"/>
    <col min="13583" max="13821" width="9" style="4"/>
    <col min="13822" max="13822" width="2" style="4" customWidth="1"/>
    <col min="13823" max="13823" width="2.625" style="4" customWidth="1"/>
    <col min="13824" max="13838" width="7.125" style="4" customWidth="1"/>
    <col min="13839" max="14077" width="9" style="4"/>
    <col min="14078" max="14078" width="2" style="4" customWidth="1"/>
    <col min="14079" max="14079" width="2.625" style="4" customWidth="1"/>
    <col min="14080" max="14094" width="7.125" style="4" customWidth="1"/>
    <col min="14095" max="14333" width="9" style="4"/>
    <col min="14334" max="14334" width="2" style="4" customWidth="1"/>
    <col min="14335" max="14335" width="2.625" style="4" customWidth="1"/>
    <col min="14336" max="14350" width="7.125" style="4" customWidth="1"/>
    <col min="14351" max="14589" width="9" style="4"/>
    <col min="14590" max="14590" width="2" style="4" customWidth="1"/>
    <col min="14591" max="14591" width="2.625" style="4" customWidth="1"/>
    <col min="14592" max="14606" width="7.125" style="4" customWidth="1"/>
    <col min="14607" max="14845" width="9" style="4"/>
    <col min="14846" max="14846" width="2" style="4" customWidth="1"/>
    <col min="14847" max="14847" width="2.625" style="4" customWidth="1"/>
    <col min="14848" max="14862" width="7.125" style="4" customWidth="1"/>
    <col min="14863" max="15101" width="9" style="4"/>
    <col min="15102" max="15102" width="2" style="4" customWidth="1"/>
    <col min="15103" max="15103" width="2.625" style="4" customWidth="1"/>
    <col min="15104" max="15118" width="7.125" style="4" customWidth="1"/>
    <col min="15119" max="15357" width="9" style="4"/>
    <col min="15358" max="15358" width="2" style="4" customWidth="1"/>
    <col min="15359" max="15359" width="2.625" style="4" customWidth="1"/>
    <col min="15360" max="15374" width="7.125" style="4" customWidth="1"/>
    <col min="15375" max="15613" width="9" style="4"/>
    <col min="15614" max="15614" width="2" style="4" customWidth="1"/>
    <col min="15615" max="15615" width="2.625" style="4" customWidth="1"/>
    <col min="15616" max="15630" width="7.125" style="4" customWidth="1"/>
    <col min="15631" max="15869" width="9" style="4"/>
    <col min="15870" max="15870" width="2" style="4" customWidth="1"/>
    <col min="15871" max="15871" width="2.625" style="4" customWidth="1"/>
    <col min="15872" max="15886" width="7.125" style="4" customWidth="1"/>
    <col min="15887" max="16125" width="9" style="4"/>
    <col min="16126" max="16126" width="2" style="4" customWidth="1"/>
    <col min="16127" max="16127" width="2.625" style="4" customWidth="1"/>
    <col min="16128" max="16142" width="7.125" style="4" customWidth="1"/>
    <col min="16143" max="16384" width="9" style="4"/>
  </cols>
  <sheetData>
    <row r="1" spans="1:26" ht="38.25" customHeight="1" x14ac:dyDescent="0.4">
      <c r="A1" s="1"/>
      <c r="B1" s="186" t="str">
        <f>'R5卒業生'!B1</f>
        <v>＜令和５年度　３学年進路概況一覧　（令和6年3月31日現在）＞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2"/>
      <c r="Q1" s="2"/>
      <c r="R1" s="2"/>
      <c r="S1" s="2"/>
      <c r="T1" s="2"/>
      <c r="U1" s="2"/>
      <c r="V1" s="2"/>
      <c r="W1" s="3"/>
      <c r="X1" s="2"/>
      <c r="Y1" s="2"/>
      <c r="Z1" s="2"/>
    </row>
    <row r="2" spans="1:26" ht="224.25" customHeight="1" x14ac:dyDescent="0.4">
      <c r="B2" s="9"/>
      <c r="C2" s="5"/>
      <c r="D2" s="22"/>
      <c r="E2" s="5"/>
      <c r="F2" s="5"/>
      <c r="G2" s="5"/>
      <c r="H2" s="11"/>
      <c r="I2" s="12"/>
      <c r="J2" s="5"/>
    </row>
    <row r="3" spans="1:26" ht="15" customHeight="1" x14ac:dyDescent="0.4">
      <c r="C3" s="1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26" ht="15" customHeight="1" x14ac:dyDescent="0.4">
      <c r="C4" s="19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6" ht="15" customHeight="1" x14ac:dyDescent="0.4">
      <c r="C5" s="19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26" ht="15" customHeight="1" x14ac:dyDescent="0.4"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26" ht="15" customHeight="1" x14ac:dyDescent="0.4">
      <c r="C7" s="1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26" ht="15" customHeight="1" x14ac:dyDescent="0.4">
      <c r="C8" s="1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26" s="24" customFormat="1" ht="21" customHeight="1" x14ac:dyDescent="0.4">
      <c r="A9" s="61" t="s">
        <v>18</v>
      </c>
      <c r="B9" s="23"/>
      <c r="H9" s="53"/>
      <c r="I9" s="53"/>
    </row>
    <row r="10" spans="1:26" s="159" customFormat="1" ht="20.100000000000001" customHeight="1" x14ac:dyDescent="0.4">
      <c r="B10" s="161" t="s">
        <v>19</v>
      </c>
      <c r="C10" s="161"/>
    </row>
    <row r="11" spans="1:26" s="159" customFormat="1" ht="20.100000000000001" customHeight="1" x14ac:dyDescent="0.4">
      <c r="B11" s="76" t="s">
        <v>20</v>
      </c>
      <c r="C11" s="158"/>
      <c r="D11" s="158"/>
      <c r="E11" s="158"/>
      <c r="F11" s="158"/>
      <c r="G11" s="158"/>
      <c r="H11" s="158"/>
      <c r="I11" s="53"/>
      <c r="J11" s="158"/>
      <c r="K11" s="158"/>
      <c r="L11" s="158"/>
      <c r="M11" s="158"/>
      <c r="N11" s="158"/>
      <c r="O11" s="158"/>
    </row>
    <row r="12" spans="1:26" s="159" customFormat="1" ht="20.100000000000001" customHeight="1" x14ac:dyDescent="0.4">
      <c r="B12" s="76"/>
      <c r="C12" s="55" t="s">
        <v>22</v>
      </c>
      <c r="D12" s="158" t="s">
        <v>144</v>
      </c>
      <c r="E12" s="158"/>
      <c r="F12" s="158"/>
      <c r="G12" s="158"/>
      <c r="H12" s="158"/>
      <c r="I12" s="53"/>
      <c r="J12" s="158"/>
      <c r="K12" s="158"/>
      <c r="L12" s="158"/>
      <c r="M12" s="158"/>
      <c r="N12" s="158"/>
      <c r="O12" s="158"/>
    </row>
    <row r="13" spans="1:26" s="159" customFormat="1" ht="20.100000000000001" customHeight="1" x14ac:dyDescent="0.4">
      <c r="B13" s="158"/>
      <c r="C13" s="55" t="s">
        <v>137</v>
      </c>
      <c r="D13" s="172" t="s">
        <v>145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26" s="159" customFormat="1" ht="20.100000000000001" customHeight="1" x14ac:dyDescent="0.4">
      <c r="B14" s="158"/>
      <c r="C14" s="55"/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</row>
    <row r="15" spans="1:26" s="159" customFormat="1" ht="20.100000000000001" customHeight="1" x14ac:dyDescent="0.4">
      <c r="B15" s="76" t="s">
        <v>23</v>
      </c>
      <c r="C15" s="15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72"/>
    </row>
    <row r="16" spans="1:26" s="159" customFormat="1" ht="20.100000000000001" customHeight="1" x14ac:dyDescent="0.15">
      <c r="B16" s="58"/>
      <c r="C16" s="55" t="s">
        <v>53</v>
      </c>
      <c r="D16" s="174" t="s">
        <v>70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</row>
    <row r="17" spans="2:17" s="159" customFormat="1" ht="20.100000000000001" customHeight="1" x14ac:dyDescent="0.15">
      <c r="B17" s="58"/>
      <c r="C17" s="57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2:17" s="159" customFormat="1" ht="20.100000000000001" customHeight="1" x14ac:dyDescent="0.4">
      <c r="B18" s="76" t="s">
        <v>24</v>
      </c>
      <c r="C18" s="15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72"/>
    </row>
    <row r="19" spans="2:17" s="159" customFormat="1" ht="63.75" customHeight="1" x14ac:dyDescent="0.4">
      <c r="B19" s="158"/>
      <c r="C19" s="56" t="s">
        <v>21</v>
      </c>
      <c r="D19" s="162" t="s">
        <v>147</v>
      </c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</row>
    <row r="20" spans="2:17" s="159" customFormat="1" ht="20.100000000000001" customHeight="1" x14ac:dyDescent="0.4">
      <c r="B20" s="158"/>
      <c r="C20" s="5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2:17" s="159" customFormat="1" ht="20.100000000000001" customHeight="1" x14ac:dyDescent="0.4">
      <c r="B21" s="158"/>
      <c r="C21" s="55" t="s">
        <v>22</v>
      </c>
      <c r="D21" s="162" t="s">
        <v>146</v>
      </c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</row>
    <row r="22" spans="2:17" s="159" customFormat="1" ht="51" customHeight="1" x14ac:dyDescent="0.4">
      <c r="B22" s="161" t="s">
        <v>26</v>
      </c>
      <c r="C22" s="161"/>
    </row>
    <row r="23" spans="2:17" s="159" customFormat="1" ht="11.25" customHeight="1" x14ac:dyDescent="0.4">
      <c r="B23" s="56" t="s">
        <v>21</v>
      </c>
      <c r="C23" s="162" t="s">
        <v>152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</row>
    <row r="24" spans="2:17" s="159" customFormat="1" ht="22.5" customHeight="1" x14ac:dyDescent="0.4">
      <c r="B24" s="80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</row>
    <row r="25" spans="2:17" s="159" customFormat="1" ht="15" customHeight="1" x14ac:dyDescent="0.4">
      <c r="B25" s="80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</row>
    <row r="26" spans="2:17" s="159" customFormat="1" ht="7.5" customHeight="1" x14ac:dyDescent="0.4">
      <c r="B26" s="80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</row>
    <row r="27" spans="2:17" s="159" customFormat="1" ht="15" customHeight="1" x14ac:dyDescent="0.4">
      <c r="B27" s="80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</row>
    <row r="28" spans="2:17" s="159" customFormat="1" ht="18.75" customHeight="1" x14ac:dyDescent="0.4">
      <c r="B28" s="80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</row>
    <row r="29" spans="2:17" s="159" customFormat="1" ht="7.5" customHeight="1" x14ac:dyDescent="0.4">
      <c r="B29" s="80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</row>
    <row r="30" spans="2:17" s="159" customFormat="1" ht="37.5" customHeight="1" x14ac:dyDescent="0.4">
      <c r="B30" s="80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</row>
    <row r="31" spans="2:17" s="159" customFormat="1" ht="37.5" customHeight="1" x14ac:dyDescent="0.4">
      <c r="B31" s="80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</row>
    <row r="32" spans="2:17" s="159" customFormat="1" ht="37.5" customHeight="1" x14ac:dyDescent="0.4">
      <c r="B32" s="154" t="s">
        <v>142</v>
      </c>
      <c r="C32" s="162" t="s">
        <v>149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</row>
    <row r="33" spans="1:17" s="159" customFormat="1" ht="37.5" customHeight="1" x14ac:dyDescent="0.4"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s="159" customFormat="1" ht="37.5" customHeight="1" x14ac:dyDescent="0.4">
      <c r="B34" s="60" t="s">
        <v>22</v>
      </c>
      <c r="C34" s="168" t="s">
        <v>151</v>
      </c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</row>
    <row r="35" spans="1:17" s="159" customFormat="1" ht="9.75" customHeight="1" x14ac:dyDescent="0.4"/>
    <row r="36" spans="1:17" s="159" customFormat="1" ht="36.75" customHeight="1" x14ac:dyDescent="0.4"/>
    <row r="37" spans="1:17" ht="28.5" hidden="1" customHeight="1" x14ac:dyDescent="0.4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</row>
    <row r="38" spans="1:17" hidden="1" x14ac:dyDescent="0.4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</row>
    <row r="39" spans="1:17" hidden="1" x14ac:dyDescent="0.4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</row>
    <row r="40" spans="1:17" ht="13.5" customHeight="1" x14ac:dyDescent="0.4">
      <c r="C40" s="19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</row>
    <row r="41" spans="1:17" x14ac:dyDescent="0.4">
      <c r="B41" s="1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7" x14ac:dyDescent="0.4">
      <c r="C42" s="19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</row>
    <row r="43" spans="1:17" x14ac:dyDescent="0.4">
      <c r="C43" s="21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</row>
  </sheetData>
  <mergeCells count="14">
    <mergeCell ref="B10:C10"/>
    <mergeCell ref="D43:N43"/>
    <mergeCell ref="B1:O1"/>
    <mergeCell ref="A37:O39"/>
    <mergeCell ref="D40:N40"/>
    <mergeCell ref="D42:O42"/>
    <mergeCell ref="D19:O19"/>
    <mergeCell ref="D13:O13"/>
    <mergeCell ref="C23:Q31"/>
    <mergeCell ref="C32:Q32"/>
    <mergeCell ref="C34:Q34"/>
    <mergeCell ref="D16:O16"/>
    <mergeCell ref="D21:O21"/>
    <mergeCell ref="B22:C22"/>
  </mergeCells>
  <phoneticPr fontId="3"/>
  <printOptions horizontalCentered="1" verticalCentered="1"/>
  <pageMargins left="0.27559055118110237" right="0.23622047244094491" top="0.51181102362204722" bottom="0.19685039370078741" header="0.19685039370078741" footer="0.19685039370078741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Normal="100" workbookViewId="0">
      <selection activeCell="G20" sqref="G20"/>
    </sheetView>
  </sheetViews>
  <sheetFormatPr defaultRowHeight="13.5" x14ac:dyDescent="0.4"/>
  <cols>
    <col min="1" max="1" width="8.75" style="4" customWidth="1"/>
    <col min="2" max="2" width="10.125" style="4" customWidth="1"/>
    <col min="3" max="9" width="14.375" style="4" customWidth="1"/>
    <col min="10" max="11" width="15.375" style="4" customWidth="1"/>
    <col min="12" max="16" width="7.125" style="4" customWidth="1"/>
    <col min="17" max="17" width="17.375" style="4" customWidth="1"/>
    <col min="18" max="256" width="9" style="4"/>
    <col min="257" max="257" width="2" style="4" customWidth="1"/>
    <col min="258" max="258" width="2.625" style="4" customWidth="1"/>
    <col min="259" max="272" width="7.125" style="4" customWidth="1"/>
    <col min="273" max="273" width="17.375" style="4" customWidth="1"/>
    <col min="274" max="512" width="9" style="4"/>
    <col min="513" max="513" width="2" style="4" customWidth="1"/>
    <col min="514" max="514" width="2.625" style="4" customWidth="1"/>
    <col min="515" max="528" width="7.125" style="4" customWidth="1"/>
    <col min="529" max="529" width="17.375" style="4" customWidth="1"/>
    <col min="530" max="768" width="9" style="4"/>
    <col min="769" max="769" width="2" style="4" customWidth="1"/>
    <col min="770" max="770" width="2.625" style="4" customWidth="1"/>
    <col min="771" max="784" width="7.125" style="4" customWidth="1"/>
    <col min="785" max="785" width="17.375" style="4" customWidth="1"/>
    <col min="786" max="1024" width="9" style="4"/>
    <col min="1025" max="1025" width="2" style="4" customWidth="1"/>
    <col min="1026" max="1026" width="2.625" style="4" customWidth="1"/>
    <col min="1027" max="1040" width="7.125" style="4" customWidth="1"/>
    <col min="1041" max="1041" width="17.375" style="4" customWidth="1"/>
    <col min="1042" max="1280" width="9" style="4"/>
    <col min="1281" max="1281" width="2" style="4" customWidth="1"/>
    <col min="1282" max="1282" width="2.625" style="4" customWidth="1"/>
    <col min="1283" max="1296" width="7.125" style="4" customWidth="1"/>
    <col min="1297" max="1297" width="17.375" style="4" customWidth="1"/>
    <col min="1298" max="1536" width="9" style="4"/>
    <col min="1537" max="1537" width="2" style="4" customWidth="1"/>
    <col min="1538" max="1538" width="2.625" style="4" customWidth="1"/>
    <col min="1539" max="1552" width="7.125" style="4" customWidth="1"/>
    <col min="1553" max="1553" width="17.375" style="4" customWidth="1"/>
    <col min="1554" max="1792" width="9" style="4"/>
    <col min="1793" max="1793" width="2" style="4" customWidth="1"/>
    <col min="1794" max="1794" width="2.625" style="4" customWidth="1"/>
    <col min="1795" max="1808" width="7.125" style="4" customWidth="1"/>
    <col min="1809" max="1809" width="17.375" style="4" customWidth="1"/>
    <col min="1810" max="2048" width="9" style="4"/>
    <col min="2049" max="2049" width="2" style="4" customWidth="1"/>
    <col min="2050" max="2050" width="2.625" style="4" customWidth="1"/>
    <col min="2051" max="2064" width="7.125" style="4" customWidth="1"/>
    <col min="2065" max="2065" width="17.375" style="4" customWidth="1"/>
    <col min="2066" max="2304" width="9" style="4"/>
    <col min="2305" max="2305" width="2" style="4" customWidth="1"/>
    <col min="2306" max="2306" width="2.625" style="4" customWidth="1"/>
    <col min="2307" max="2320" width="7.125" style="4" customWidth="1"/>
    <col min="2321" max="2321" width="17.375" style="4" customWidth="1"/>
    <col min="2322" max="2560" width="9" style="4"/>
    <col min="2561" max="2561" width="2" style="4" customWidth="1"/>
    <col min="2562" max="2562" width="2.625" style="4" customWidth="1"/>
    <col min="2563" max="2576" width="7.125" style="4" customWidth="1"/>
    <col min="2577" max="2577" width="17.375" style="4" customWidth="1"/>
    <col min="2578" max="2816" width="9" style="4"/>
    <col min="2817" max="2817" width="2" style="4" customWidth="1"/>
    <col min="2818" max="2818" width="2.625" style="4" customWidth="1"/>
    <col min="2819" max="2832" width="7.125" style="4" customWidth="1"/>
    <col min="2833" max="2833" width="17.375" style="4" customWidth="1"/>
    <col min="2834" max="3072" width="9" style="4"/>
    <col min="3073" max="3073" width="2" style="4" customWidth="1"/>
    <col min="3074" max="3074" width="2.625" style="4" customWidth="1"/>
    <col min="3075" max="3088" width="7.125" style="4" customWidth="1"/>
    <col min="3089" max="3089" width="17.375" style="4" customWidth="1"/>
    <col min="3090" max="3328" width="9" style="4"/>
    <col min="3329" max="3329" width="2" style="4" customWidth="1"/>
    <col min="3330" max="3330" width="2.625" style="4" customWidth="1"/>
    <col min="3331" max="3344" width="7.125" style="4" customWidth="1"/>
    <col min="3345" max="3345" width="17.375" style="4" customWidth="1"/>
    <col min="3346" max="3584" width="9" style="4"/>
    <col min="3585" max="3585" width="2" style="4" customWidth="1"/>
    <col min="3586" max="3586" width="2.625" style="4" customWidth="1"/>
    <col min="3587" max="3600" width="7.125" style="4" customWidth="1"/>
    <col min="3601" max="3601" width="17.375" style="4" customWidth="1"/>
    <col min="3602" max="3840" width="9" style="4"/>
    <col min="3841" max="3841" width="2" style="4" customWidth="1"/>
    <col min="3842" max="3842" width="2.625" style="4" customWidth="1"/>
    <col min="3843" max="3856" width="7.125" style="4" customWidth="1"/>
    <col min="3857" max="3857" width="17.375" style="4" customWidth="1"/>
    <col min="3858" max="4096" width="9" style="4"/>
    <col min="4097" max="4097" width="2" style="4" customWidth="1"/>
    <col min="4098" max="4098" width="2.625" style="4" customWidth="1"/>
    <col min="4099" max="4112" width="7.125" style="4" customWidth="1"/>
    <col min="4113" max="4113" width="17.375" style="4" customWidth="1"/>
    <col min="4114" max="4352" width="9" style="4"/>
    <col min="4353" max="4353" width="2" style="4" customWidth="1"/>
    <col min="4354" max="4354" width="2.625" style="4" customWidth="1"/>
    <col min="4355" max="4368" width="7.125" style="4" customWidth="1"/>
    <col min="4369" max="4369" width="17.375" style="4" customWidth="1"/>
    <col min="4370" max="4608" width="9" style="4"/>
    <col min="4609" max="4609" width="2" style="4" customWidth="1"/>
    <col min="4610" max="4610" width="2.625" style="4" customWidth="1"/>
    <col min="4611" max="4624" width="7.125" style="4" customWidth="1"/>
    <col min="4625" max="4625" width="17.375" style="4" customWidth="1"/>
    <col min="4626" max="4864" width="9" style="4"/>
    <col min="4865" max="4865" width="2" style="4" customWidth="1"/>
    <col min="4866" max="4866" width="2.625" style="4" customWidth="1"/>
    <col min="4867" max="4880" width="7.125" style="4" customWidth="1"/>
    <col min="4881" max="4881" width="17.375" style="4" customWidth="1"/>
    <col min="4882" max="5120" width="9" style="4"/>
    <col min="5121" max="5121" width="2" style="4" customWidth="1"/>
    <col min="5122" max="5122" width="2.625" style="4" customWidth="1"/>
    <col min="5123" max="5136" width="7.125" style="4" customWidth="1"/>
    <col min="5137" max="5137" width="17.375" style="4" customWidth="1"/>
    <col min="5138" max="5376" width="9" style="4"/>
    <col min="5377" max="5377" width="2" style="4" customWidth="1"/>
    <col min="5378" max="5378" width="2.625" style="4" customWidth="1"/>
    <col min="5379" max="5392" width="7.125" style="4" customWidth="1"/>
    <col min="5393" max="5393" width="17.375" style="4" customWidth="1"/>
    <col min="5394" max="5632" width="9" style="4"/>
    <col min="5633" max="5633" width="2" style="4" customWidth="1"/>
    <col min="5634" max="5634" width="2.625" style="4" customWidth="1"/>
    <col min="5635" max="5648" width="7.125" style="4" customWidth="1"/>
    <col min="5649" max="5649" width="17.375" style="4" customWidth="1"/>
    <col min="5650" max="5888" width="9" style="4"/>
    <col min="5889" max="5889" width="2" style="4" customWidth="1"/>
    <col min="5890" max="5890" width="2.625" style="4" customWidth="1"/>
    <col min="5891" max="5904" width="7.125" style="4" customWidth="1"/>
    <col min="5905" max="5905" width="17.375" style="4" customWidth="1"/>
    <col min="5906" max="6144" width="9" style="4"/>
    <col min="6145" max="6145" width="2" style="4" customWidth="1"/>
    <col min="6146" max="6146" width="2.625" style="4" customWidth="1"/>
    <col min="6147" max="6160" width="7.125" style="4" customWidth="1"/>
    <col min="6161" max="6161" width="17.375" style="4" customWidth="1"/>
    <col min="6162" max="6400" width="9" style="4"/>
    <col min="6401" max="6401" width="2" style="4" customWidth="1"/>
    <col min="6402" max="6402" width="2.625" style="4" customWidth="1"/>
    <col min="6403" max="6416" width="7.125" style="4" customWidth="1"/>
    <col min="6417" max="6417" width="17.375" style="4" customWidth="1"/>
    <col min="6418" max="6656" width="9" style="4"/>
    <col min="6657" max="6657" width="2" style="4" customWidth="1"/>
    <col min="6658" max="6658" width="2.625" style="4" customWidth="1"/>
    <col min="6659" max="6672" width="7.125" style="4" customWidth="1"/>
    <col min="6673" max="6673" width="17.375" style="4" customWidth="1"/>
    <col min="6674" max="6912" width="9" style="4"/>
    <col min="6913" max="6913" width="2" style="4" customWidth="1"/>
    <col min="6914" max="6914" width="2.625" style="4" customWidth="1"/>
    <col min="6915" max="6928" width="7.125" style="4" customWidth="1"/>
    <col min="6929" max="6929" width="17.375" style="4" customWidth="1"/>
    <col min="6930" max="7168" width="9" style="4"/>
    <col min="7169" max="7169" width="2" style="4" customWidth="1"/>
    <col min="7170" max="7170" width="2.625" style="4" customWidth="1"/>
    <col min="7171" max="7184" width="7.125" style="4" customWidth="1"/>
    <col min="7185" max="7185" width="17.375" style="4" customWidth="1"/>
    <col min="7186" max="7424" width="9" style="4"/>
    <col min="7425" max="7425" width="2" style="4" customWidth="1"/>
    <col min="7426" max="7426" width="2.625" style="4" customWidth="1"/>
    <col min="7427" max="7440" width="7.125" style="4" customWidth="1"/>
    <col min="7441" max="7441" width="17.375" style="4" customWidth="1"/>
    <col min="7442" max="7680" width="9" style="4"/>
    <col min="7681" max="7681" width="2" style="4" customWidth="1"/>
    <col min="7682" max="7682" width="2.625" style="4" customWidth="1"/>
    <col min="7683" max="7696" width="7.125" style="4" customWidth="1"/>
    <col min="7697" max="7697" width="17.375" style="4" customWidth="1"/>
    <col min="7698" max="7936" width="9" style="4"/>
    <col min="7937" max="7937" width="2" style="4" customWidth="1"/>
    <col min="7938" max="7938" width="2.625" style="4" customWidth="1"/>
    <col min="7939" max="7952" width="7.125" style="4" customWidth="1"/>
    <col min="7953" max="7953" width="17.375" style="4" customWidth="1"/>
    <col min="7954" max="8192" width="9" style="4"/>
    <col min="8193" max="8193" width="2" style="4" customWidth="1"/>
    <col min="8194" max="8194" width="2.625" style="4" customWidth="1"/>
    <col min="8195" max="8208" width="7.125" style="4" customWidth="1"/>
    <col min="8209" max="8209" width="17.375" style="4" customWidth="1"/>
    <col min="8210" max="8448" width="9" style="4"/>
    <col min="8449" max="8449" width="2" style="4" customWidth="1"/>
    <col min="8450" max="8450" width="2.625" style="4" customWidth="1"/>
    <col min="8451" max="8464" width="7.125" style="4" customWidth="1"/>
    <col min="8465" max="8465" width="17.375" style="4" customWidth="1"/>
    <col min="8466" max="8704" width="9" style="4"/>
    <col min="8705" max="8705" width="2" style="4" customWidth="1"/>
    <col min="8706" max="8706" width="2.625" style="4" customWidth="1"/>
    <col min="8707" max="8720" width="7.125" style="4" customWidth="1"/>
    <col min="8721" max="8721" width="17.375" style="4" customWidth="1"/>
    <col min="8722" max="8960" width="9" style="4"/>
    <col min="8961" max="8961" width="2" style="4" customWidth="1"/>
    <col min="8962" max="8962" width="2.625" style="4" customWidth="1"/>
    <col min="8963" max="8976" width="7.125" style="4" customWidth="1"/>
    <col min="8977" max="8977" width="17.375" style="4" customWidth="1"/>
    <col min="8978" max="9216" width="9" style="4"/>
    <col min="9217" max="9217" width="2" style="4" customWidth="1"/>
    <col min="9218" max="9218" width="2.625" style="4" customWidth="1"/>
    <col min="9219" max="9232" width="7.125" style="4" customWidth="1"/>
    <col min="9233" max="9233" width="17.375" style="4" customWidth="1"/>
    <col min="9234" max="9472" width="9" style="4"/>
    <col min="9473" max="9473" width="2" style="4" customWidth="1"/>
    <col min="9474" max="9474" width="2.625" style="4" customWidth="1"/>
    <col min="9475" max="9488" width="7.125" style="4" customWidth="1"/>
    <col min="9489" max="9489" width="17.375" style="4" customWidth="1"/>
    <col min="9490" max="9728" width="9" style="4"/>
    <col min="9729" max="9729" width="2" style="4" customWidth="1"/>
    <col min="9730" max="9730" width="2.625" style="4" customWidth="1"/>
    <col min="9731" max="9744" width="7.125" style="4" customWidth="1"/>
    <col min="9745" max="9745" width="17.375" style="4" customWidth="1"/>
    <col min="9746" max="9984" width="9" style="4"/>
    <col min="9985" max="9985" width="2" style="4" customWidth="1"/>
    <col min="9986" max="9986" width="2.625" style="4" customWidth="1"/>
    <col min="9987" max="10000" width="7.125" style="4" customWidth="1"/>
    <col min="10001" max="10001" width="17.375" style="4" customWidth="1"/>
    <col min="10002" max="10240" width="9" style="4"/>
    <col min="10241" max="10241" width="2" style="4" customWidth="1"/>
    <col min="10242" max="10242" width="2.625" style="4" customWidth="1"/>
    <col min="10243" max="10256" width="7.125" style="4" customWidth="1"/>
    <col min="10257" max="10257" width="17.375" style="4" customWidth="1"/>
    <col min="10258" max="10496" width="9" style="4"/>
    <col min="10497" max="10497" width="2" style="4" customWidth="1"/>
    <col min="10498" max="10498" width="2.625" style="4" customWidth="1"/>
    <col min="10499" max="10512" width="7.125" style="4" customWidth="1"/>
    <col min="10513" max="10513" width="17.375" style="4" customWidth="1"/>
    <col min="10514" max="10752" width="9" style="4"/>
    <col min="10753" max="10753" width="2" style="4" customWidth="1"/>
    <col min="10754" max="10754" width="2.625" style="4" customWidth="1"/>
    <col min="10755" max="10768" width="7.125" style="4" customWidth="1"/>
    <col min="10769" max="10769" width="17.375" style="4" customWidth="1"/>
    <col min="10770" max="11008" width="9" style="4"/>
    <col min="11009" max="11009" width="2" style="4" customWidth="1"/>
    <col min="11010" max="11010" width="2.625" style="4" customWidth="1"/>
    <col min="11011" max="11024" width="7.125" style="4" customWidth="1"/>
    <col min="11025" max="11025" width="17.375" style="4" customWidth="1"/>
    <col min="11026" max="11264" width="9" style="4"/>
    <col min="11265" max="11265" width="2" style="4" customWidth="1"/>
    <col min="11266" max="11266" width="2.625" style="4" customWidth="1"/>
    <col min="11267" max="11280" width="7.125" style="4" customWidth="1"/>
    <col min="11281" max="11281" width="17.375" style="4" customWidth="1"/>
    <col min="11282" max="11520" width="9" style="4"/>
    <col min="11521" max="11521" width="2" style="4" customWidth="1"/>
    <col min="11522" max="11522" width="2.625" style="4" customWidth="1"/>
    <col min="11523" max="11536" width="7.125" style="4" customWidth="1"/>
    <col min="11537" max="11537" width="17.375" style="4" customWidth="1"/>
    <col min="11538" max="11776" width="9" style="4"/>
    <col min="11777" max="11777" width="2" style="4" customWidth="1"/>
    <col min="11778" max="11778" width="2.625" style="4" customWidth="1"/>
    <col min="11779" max="11792" width="7.125" style="4" customWidth="1"/>
    <col min="11793" max="11793" width="17.375" style="4" customWidth="1"/>
    <col min="11794" max="12032" width="9" style="4"/>
    <col min="12033" max="12033" width="2" style="4" customWidth="1"/>
    <col min="12034" max="12034" width="2.625" style="4" customWidth="1"/>
    <col min="12035" max="12048" width="7.125" style="4" customWidth="1"/>
    <col min="12049" max="12049" width="17.375" style="4" customWidth="1"/>
    <col min="12050" max="12288" width="9" style="4"/>
    <col min="12289" max="12289" width="2" style="4" customWidth="1"/>
    <col min="12290" max="12290" width="2.625" style="4" customWidth="1"/>
    <col min="12291" max="12304" width="7.125" style="4" customWidth="1"/>
    <col min="12305" max="12305" width="17.375" style="4" customWidth="1"/>
    <col min="12306" max="12544" width="9" style="4"/>
    <col min="12545" max="12545" width="2" style="4" customWidth="1"/>
    <col min="12546" max="12546" width="2.625" style="4" customWidth="1"/>
    <col min="12547" max="12560" width="7.125" style="4" customWidth="1"/>
    <col min="12561" max="12561" width="17.375" style="4" customWidth="1"/>
    <col min="12562" max="12800" width="9" style="4"/>
    <col min="12801" max="12801" width="2" style="4" customWidth="1"/>
    <col min="12802" max="12802" width="2.625" style="4" customWidth="1"/>
    <col min="12803" max="12816" width="7.125" style="4" customWidth="1"/>
    <col min="12817" max="12817" width="17.375" style="4" customWidth="1"/>
    <col min="12818" max="13056" width="9" style="4"/>
    <col min="13057" max="13057" width="2" style="4" customWidth="1"/>
    <col min="13058" max="13058" width="2.625" style="4" customWidth="1"/>
    <col min="13059" max="13072" width="7.125" style="4" customWidth="1"/>
    <col min="13073" max="13073" width="17.375" style="4" customWidth="1"/>
    <col min="13074" max="13312" width="9" style="4"/>
    <col min="13313" max="13313" width="2" style="4" customWidth="1"/>
    <col min="13314" max="13314" width="2.625" style="4" customWidth="1"/>
    <col min="13315" max="13328" width="7.125" style="4" customWidth="1"/>
    <col min="13329" max="13329" width="17.375" style="4" customWidth="1"/>
    <col min="13330" max="13568" width="9" style="4"/>
    <col min="13569" max="13569" width="2" style="4" customWidth="1"/>
    <col min="13570" max="13570" width="2.625" style="4" customWidth="1"/>
    <col min="13571" max="13584" width="7.125" style="4" customWidth="1"/>
    <col min="13585" max="13585" width="17.375" style="4" customWidth="1"/>
    <col min="13586" max="13824" width="9" style="4"/>
    <col min="13825" max="13825" width="2" style="4" customWidth="1"/>
    <col min="13826" max="13826" width="2.625" style="4" customWidth="1"/>
    <col min="13827" max="13840" width="7.125" style="4" customWidth="1"/>
    <col min="13841" max="13841" width="17.375" style="4" customWidth="1"/>
    <col min="13842" max="14080" width="9" style="4"/>
    <col min="14081" max="14081" width="2" style="4" customWidth="1"/>
    <col min="14082" max="14082" width="2.625" style="4" customWidth="1"/>
    <col min="14083" max="14096" width="7.125" style="4" customWidth="1"/>
    <col min="14097" max="14097" width="17.375" style="4" customWidth="1"/>
    <col min="14098" max="14336" width="9" style="4"/>
    <col min="14337" max="14337" width="2" style="4" customWidth="1"/>
    <col min="14338" max="14338" width="2.625" style="4" customWidth="1"/>
    <col min="14339" max="14352" width="7.125" style="4" customWidth="1"/>
    <col min="14353" max="14353" width="17.375" style="4" customWidth="1"/>
    <col min="14354" max="14592" width="9" style="4"/>
    <col min="14593" max="14593" width="2" style="4" customWidth="1"/>
    <col min="14594" max="14594" width="2.625" style="4" customWidth="1"/>
    <col min="14595" max="14608" width="7.125" style="4" customWidth="1"/>
    <col min="14609" max="14609" width="17.375" style="4" customWidth="1"/>
    <col min="14610" max="14848" width="9" style="4"/>
    <col min="14849" max="14849" width="2" style="4" customWidth="1"/>
    <col min="14850" max="14850" width="2.625" style="4" customWidth="1"/>
    <col min="14851" max="14864" width="7.125" style="4" customWidth="1"/>
    <col min="14865" max="14865" width="17.375" style="4" customWidth="1"/>
    <col min="14866" max="15104" width="9" style="4"/>
    <col min="15105" max="15105" width="2" style="4" customWidth="1"/>
    <col min="15106" max="15106" width="2.625" style="4" customWidth="1"/>
    <col min="15107" max="15120" width="7.125" style="4" customWidth="1"/>
    <col min="15121" max="15121" width="17.375" style="4" customWidth="1"/>
    <col min="15122" max="15360" width="9" style="4"/>
    <col min="15361" max="15361" width="2" style="4" customWidth="1"/>
    <col min="15362" max="15362" width="2.625" style="4" customWidth="1"/>
    <col min="15363" max="15376" width="7.125" style="4" customWidth="1"/>
    <col min="15377" max="15377" width="17.375" style="4" customWidth="1"/>
    <col min="15378" max="15616" width="9" style="4"/>
    <col min="15617" max="15617" width="2" style="4" customWidth="1"/>
    <col min="15618" max="15618" width="2.625" style="4" customWidth="1"/>
    <col min="15619" max="15632" width="7.125" style="4" customWidth="1"/>
    <col min="15633" max="15633" width="17.375" style="4" customWidth="1"/>
    <col min="15634" max="15872" width="9" style="4"/>
    <col min="15873" max="15873" width="2" style="4" customWidth="1"/>
    <col min="15874" max="15874" width="2.625" style="4" customWidth="1"/>
    <col min="15875" max="15888" width="7.125" style="4" customWidth="1"/>
    <col min="15889" max="15889" width="17.375" style="4" customWidth="1"/>
    <col min="15890" max="16128" width="9" style="4"/>
    <col min="16129" max="16129" width="2" style="4" customWidth="1"/>
    <col min="16130" max="16130" width="2.625" style="4" customWidth="1"/>
    <col min="16131" max="16144" width="7.125" style="4" customWidth="1"/>
    <col min="16145" max="16145" width="17.375" style="4" customWidth="1"/>
    <col min="16146" max="16384" width="9" style="4"/>
  </cols>
  <sheetData>
    <row r="1" spans="1:29" ht="18.75" x14ac:dyDescent="0.4">
      <c r="A1" s="1"/>
      <c r="B1" s="1"/>
      <c r="C1" s="1" t="str">
        <f>'R5卒業生'!B1</f>
        <v>＜令和５年度　３学年進路概況一覧　（令和6年3月31日現在）＞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3"/>
      <c r="AA1" s="2"/>
      <c r="AB1" s="2"/>
      <c r="AC1" s="2"/>
    </row>
    <row r="2" spans="1:29" ht="11.25" customHeight="1" x14ac:dyDescent="0.4">
      <c r="C2" s="5"/>
      <c r="D2" s="5"/>
    </row>
    <row r="3" spans="1:29" ht="17.25" customHeight="1" x14ac:dyDescent="0.4">
      <c r="A3" s="6"/>
      <c r="B3" s="6"/>
      <c r="C3" s="189" t="s">
        <v>0</v>
      </c>
      <c r="D3" s="189"/>
      <c r="E3" s="7" t="s">
        <v>1</v>
      </c>
      <c r="F3" s="7" t="s">
        <v>2</v>
      </c>
      <c r="G3" s="7" t="s">
        <v>3</v>
      </c>
      <c r="H3" s="7" t="s">
        <v>4</v>
      </c>
      <c r="I3" s="138" t="s">
        <v>69</v>
      </c>
    </row>
    <row r="4" spans="1:29" ht="17.25" customHeight="1" x14ac:dyDescent="0.4">
      <c r="C4" s="190" t="s">
        <v>5</v>
      </c>
      <c r="D4" s="190"/>
      <c r="E4" s="8">
        <f>'R5卒業生'!F7</f>
        <v>0.17</v>
      </c>
      <c r="F4" s="34">
        <f>'R5卒業生'!G7</f>
        <v>0.02</v>
      </c>
      <c r="G4" s="34">
        <f>'R5卒業生'!H7</f>
        <v>0.21</v>
      </c>
      <c r="H4" s="8">
        <f>'R5卒業生'!I7</f>
        <v>0.57999999999999996</v>
      </c>
      <c r="I4" s="8">
        <f>'R5卒業生'!J7</f>
        <v>0.02</v>
      </c>
      <c r="J4" s="51"/>
    </row>
    <row r="5" spans="1:29" ht="18.75" x14ac:dyDescent="0.4">
      <c r="C5" s="9"/>
      <c r="D5" s="5"/>
      <c r="E5" s="10"/>
      <c r="F5" s="5"/>
      <c r="G5" s="5"/>
      <c r="H5" s="5"/>
      <c r="I5" s="11"/>
      <c r="J5" s="12"/>
      <c r="K5" s="5"/>
    </row>
    <row r="7" spans="1:29" x14ac:dyDescent="0.4">
      <c r="A7" s="187" t="s">
        <v>37</v>
      </c>
      <c r="B7" s="188">
        <f>'R5卒業生'!I6</f>
        <v>31</v>
      </c>
      <c r="C7" s="13" t="s">
        <v>6</v>
      </c>
      <c r="D7" s="13" t="s">
        <v>36</v>
      </c>
      <c r="E7" s="13" t="s">
        <v>34</v>
      </c>
      <c r="F7" s="49" t="s">
        <v>8</v>
      </c>
      <c r="G7" s="49" t="s">
        <v>9</v>
      </c>
      <c r="H7" s="49" t="s">
        <v>40</v>
      </c>
    </row>
    <row r="8" spans="1:29" x14ac:dyDescent="0.4">
      <c r="A8" s="187"/>
      <c r="B8" s="188"/>
      <c r="C8" s="14">
        <v>0.06</v>
      </c>
      <c r="D8" s="14">
        <v>0.23</v>
      </c>
      <c r="E8" s="14">
        <v>0.03</v>
      </c>
      <c r="F8" s="14">
        <v>0.56000000000000005</v>
      </c>
      <c r="G8" s="14">
        <v>0.06</v>
      </c>
      <c r="H8" s="14">
        <v>0.06</v>
      </c>
      <c r="I8" s="51">
        <f>SUM(C8:H8)</f>
        <v>1.0000000000000002</v>
      </c>
    </row>
    <row r="9" spans="1:29" ht="23.25" customHeight="1" x14ac:dyDescent="0.4">
      <c r="B9" s="4" t="s">
        <v>38</v>
      </c>
      <c r="C9" s="50">
        <f>'R5卒業生'!D32+'R5卒業生'!E32</f>
        <v>2</v>
      </c>
      <c r="D9" s="50">
        <f>'R5卒業生'!F32+'R5卒業生'!G32</f>
        <v>7</v>
      </c>
      <c r="E9" s="50">
        <f>'R5卒業生'!H32+'R5卒業生'!I32</f>
        <v>1</v>
      </c>
      <c r="F9" s="50">
        <f>'R5卒業生'!J32+'R5卒業生'!K32</f>
        <v>17</v>
      </c>
      <c r="G9" s="50">
        <f>'R5卒業生'!L32+'R5卒業生'!M32</f>
        <v>2</v>
      </c>
      <c r="H9" s="50">
        <f>'R5卒業生'!N32+'R5卒業生'!O32</f>
        <v>2</v>
      </c>
      <c r="K9" s="5"/>
      <c r="L9" s="5"/>
      <c r="M9" s="5"/>
      <c r="N9" s="5"/>
    </row>
    <row r="10" spans="1:29" ht="23.25" customHeight="1" x14ac:dyDescent="0.4">
      <c r="B10" s="4" t="s">
        <v>35</v>
      </c>
      <c r="C10" s="52">
        <f>C9/$B7</f>
        <v>6.4516129032258063E-2</v>
      </c>
      <c r="D10" s="52">
        <f t="shared" ref="D10:H10" si="0">D9/$B7</f>
        <v>0.22580645161290322</v>
      </c>
      <c r="E10" s="52">
        <f t="shared" si="0"/>
        <v>3.2258064516129031E-2</v>
      </c>
      <c r="F10" s="52">
        <f t="shared" si="0"/>
        <v>0.54838709677419351</v>
      </c>
      <c r="G10" s="52">
        <f t="shared" si="0"/>
        <v>6.4516129032258063E-2</v>
      </c>
      <c r="H10" s="52">
        <f t="shared" si="0"/>
        <v>6.4516129032258063E-2</v>
      </c>
      <c r="J10" s="15"/>
      <c r="K10" s="15"/>
      <c r="L10" s="15"/>
      <c r="M10" s="15"/>
      <c r="N10" s="15"/>
      <c r="O10" s="15"/>
      <c r="P10" s="15"/>
      <c r="Q10" s="15"/>
    </row>
    <row r="11" spans="1:29" ht="47.25" hidden="1" customHeight="1" x14ac:dyDescent="0.4"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29" ht="0.75" hidden="1" customHeight="1" x14ac:dyDescent="0.4">
      <c r="A12" s="16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29" ht="13.5" hidden="1" customHeight="1" x14ac:dyDescent="0.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29" ht="28.5" hidden="1" customHeight="1" x14ac:dyDescent="0.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29" ht="13.5" hidden="1" customHeight="1" x14ac:dyDescent="0.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29" ht="13.5" hidden="1" customHeight="1" x14ac:dyDescent="0.4"/>
    <row r="17" spans="4:17" ht="13.5" customHeight="1" x14ac:dyDescent="0.4">
      <c r="J17" s="15"/>
      <c r="K17" s="15"/>
      <c r="L17" s="15"/>
      <c r="M17" s="15"/>
      <c r="N17" s="15"/>
      <c r="O17" s="15"/>
      <c r="P17" s="15"/>
    </row>
    <row r="18" spans="4:17" x14ac:dyDescent="0.4">
      <c r="J18" s="18"/>
      <c r="K18" s="18"/>
      <c r="L18" s="18"/>
      <c r="M18" s="18"/>
      <c r="N18" s="18"/>
      <c r="O18" s="18"/>
      <c r="P18" s="18"/>
    </row>
    <row r="19" spans="4:17" x14ac:dyDescent="0.4"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4:17" x14ac:dyDescent="0.4">
      <c r="D20" s="21"/>
    </row>
    <row r="27" spans="4:17" ht="17.25" customHeight="1" x14ac:dyDescent="0.4"/>
    <row r="28" spans="4:17" ht="17.25" customHeight="1" x14ac:dyDescent="0.4"/>
  </sheetData>
  <mergeCells count="4">
    <mergeCell ref="A7:A8"/>
    <mergeCell ref="B7:B8"/>
    <mergeCell ref="C3:D3"/>
    <mergeCell ref="C4:D4"/>
  </mergeCells>
  <phoneticPr fontId="3"/>
  <printOptions horizontalCentered="1" verticalCentered="1"/>
  <pageMargins left="0.35433070866141736" right="0.51181102362204722" top="0.39370078740157483" bottom="0.39370078740157483" header="0.31496062992125984" footer="0.19685039370078741"/>
  <pageSetup paperSize="9" orientation="landscape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19" workbookViewId="0">
      <selection activeCell="A27" sqref="A27"/>
    </sheetView>
  </sheetViews>
  <sheetFormatPr defaultRowHeight="18.75" x14ac:dyDescent="0.4"/>
  <cols>
    <col min="1" max="1" width="33.875" bestFit="1" customWidth="1"/>
    <col min="2" max="3" width="3.5" customWidth="1"/>
    <col min="4" max="4" width="3.5" bestFit="1" customWidth="1"/>
    <col min="5" max="5" width="24.25" customWidth="1"/>
    <col min="6" max="7" width="3.5" customWidth="1"/>
    <col min="8" max="8" width="3.5" bestFit="1" customWidth="1"/>
    <col min="9" max="9" width="21.375" bestFit="1" customWidth="1"/>
    <col min="10" max="11" width="3.5" customWidth="1"/>
    <col min="12" max="12" width="3.375" bestFit="1" customWidth="1"/>
    <col min="13" max="13" width="13" bestFit="1" customWidth="1"/>
    <col min="14" max="15" width="3.5" customWidth="1"/>
    <col min="16" max="16" width="2.5" bestFit="1" customWidth="1"/>
    <col min="17" max="17" width="19.25" bestFit="1" customWidth="1"/>
    <col min="18" max="19" width="3.5" customWidth="1"/>
    <col min="20" max="20" width="2.5" bestFit="1" customWidth="1"/>
  </cols>
  <sheetData>
    <row r="1" spans="1:20" x14ac:dyDescent="0.4">
      <c r="A1" s="133" t="s">
        <v>42</v>
      </c>
      <c r="B1" s="135" t="s">
        <v>47</v>
      </c>
      <c r="C1" s="135" t="s">
        <v>48</v>
      </c>
      <c r="D1" s="134" t="s">
        <v>49</v>
      </c>
      <c r="E1" s="133" t="s">
        <v>43</v>
      </c>
      <c r="F1" s="135" t="s">
        <v>47</v>
      </c>
      <c r="G1" s="135" t="s">
        <v>48</v>
      </c>
      <c r="H1" s="134" t="s">
        <v>49</v>
      </c>
      <c r="I1" s="133" t="s">
        <v>44</v>
      </c>
      <c r="J1" s="135" t="s">
        <v>47</v>
      </c>
      <c r="K1" s="135" t="s">
        <v>48</v>
      </c>
      <c r="L1" s="134" t="s">
        <v>49</v>
      </c>
      <c r="M1" s="133" t="s">
        <v>45</v>
      </c>
      <c r="N1" s="135" t="s">
        <v>47</v>
      </c>
      <c r="O1" s="135" t="s">
        <v>48</v>
      </c>
      <c r="P1" s="134" t="s">
        <v>49</v>
      </c>
      <c r="Q1" s="125" t="s">
        <v>46</v>
      </c>
      <c r="R1" s="137" t="s">
        <v>47</v>
      </c>
      <c r="S1" s="137" t="s">
        <v>48</v>
      </c>
      <c r="T1" s="126" t="s">
        <v>49</v>
      </c>
    </row>
    <row r="2" spans="1:20" x14ac:dyDescent="0.4">
      <c r="A2" s="142" t="s">
        <v>71</v>
      </c>
      <c r="B2" s="137"/>
      <c r="C2" s="137">
        <v>1</v>
      </c>
      <c r="D2" s="126">
        <f t="shared" ref="D2:D26" si="0">B2+C2</f>
        <v>1</v>
      </c>
      <c r="E2" s="139" t="s">
        <v>98</v>
      </c>
      <c r="F2" s="137"/>
      <c r="G2" s="137">
        <v>1</v>
      </c>
      <c r="H2" s="126">
        <f>F2+G2</f>
        <v>1</v>
      </c>
      <c r="I2" s="139" t="s">
        <v>111</v>
      </c>
      <c r="K2">
        <v>1</v>
      </c>
      <c r="L2" s="128">
        <f>K2+J2</f>
        <v>1</v>
      </c>
      <c r="M2" s="139" t="s">
        <v>112</v>
      </c>
      <c r="N2">
        <v>1</v>
      </c>
      <c r="P2" s="128">
        <f>O2+N2</f>
        <v>1</v>
      </c>
      <c r="Q2" s="125" t="s">
        <v>96</v>
      </c>
      <c r="R2" s="137"/>
      <c r="S2" s="137">
        <v>1</v>
      </c>
      <c r="T2" s="126">
        <f>SUM(R2:S2)</f>
        <v>1</v>
      </c>
    </row>
    <row r="3" spans="1:20" ht="19.5" thickBot="1" x14ac:dyDescent="0.45">
      <c r="A3" s="142" t="s">
        <v>72</v>
      </c>
      <c r="B3">
        <v>1</v>
      </c>
      <c r="D3" s="128">
        <f t="shared" si="0"/>
        <v>1</v>
      </c>
      <c r="E3" s="139" t="s">
        <v>100</v>
      </c>
      <c r="F3">
        <v>1</v>
      </c>
      <c r="H3" s="128">
        <f t="shared" ref="H3:H12" si="1">F3+G3</f>
        <v>1</v>
      </c>
      <c r="I3" s="139"/>
      <c r="L3" s="128">
        <f t="shared" ref="L3:L4" si="2">K3+J3</f>
        <v>0</v>
      </c>
      <c r="M3" s="139" t="s">
        <v>99</v>
      </c>
      <c r="N3">
        <v>1</v>
      </c>
      <c r="P3" s="128">
        <f t="shared" ref="P3:P9" si="3">O3+N3</f>
        <v>1</v>
      </c>
      <c r="Q3" s="129" t="s">
        <v>97</v>
      </c>
      <c r="R3" s="124">
        <v>1</v>
      </c>
      <c r="S3" s="124"/>
      <c r="T3" s="130">
        <f>SUM(R3:S3)</f>
        <v>1</v>
      </c>
    </row>
    <row r="4" spans="1:20" ht="20.25" thickTop="1" thickBot="1" x14ac:dyDescent="0.45">
      <c r="A4" s="142" t="s">
        <v>73</v>
      </c>
      <c r="C4">
        <v>1</v>
      </c>
      <c r="D4" s="128">
        <f t="shared" si="0"/>
        <v>1</v>
      </c>
      <c r="E4" s="139" t="s">
        <v>102</v>
      </c>
      <c r="G4">
        <v>1</v>
      </c>
      <c r="H4" s="128">
        <f t="shared" si="1"/>
        <v>1</v>
      </c>
      <c r="I4" s="129"/>
      <c r="J4" s="124"/>
      <c r="K4" s="124"/>
      <c r="L4" s="130">
        <f t="shared" si="2"/>
        <v>0</v>
      </c>
      <c r="M4" s="139" t="s">
        <v>113</v>
      </c>
      <c r="N4">
        <v>1</v>
      </c>
      <c r="P4" s="128">
        <f t="shared" si="3"/>
        <v>1</v>
      </c>
      <c r="Q4" s="131"/>
      <c r="R4" s="136">
        <f>SUM(R2:R3)</f>
        <v>1</v>
      </c>
      <c r="S4" s="136">
        <f>SUM(S2)</f>
        <v>1</v>
      </c>
      <c r="T4" s="132">
        <f>SUM(T2:T3)</f>
        <v>2</v>
      </c>
    </row>
    <row r="5" spans="1:20" ht="19.5" thickTop="1" x14ac:dyDescent="0.4">
      <c r="A5" s="142" t="s">
        <v>74</v>
      </c>
      <c r="B5">
        <v>1</v>
      </c>
      <c r="D5" s="128">
        <f t="shared" si="0"/>
        <v>1</v>
      </c>
      <c r="E5" s="139" t="s">
        <v>103</v>
      </c>
      <c r="G5">
        <v>1</v>
      </c>
      <c r="H5" s="128">
        <f t="shared" si="1"/>
        <v>1</v>
      </c>
      <c r="I5" s="131"/>
      <c r="J5" s="136">
        <f t="shared" ref="J5:K5" si="4">SUM(J2:J4)</f>
        <v>0</v>
      </c>
      <c r="K5" s="136">
        <f t="shared" si="4"/>
        <v>1</v>
      </c>
      <c r="L5" s="132">
        <f>SUM(L2:L4)</f>
        <v>1</v>
      </c>
      <c r="M5" s="139" t="s">
        <v>101</v>
      </c>
      <c r="N5">
        <v>2</v>
      </c>
      <c r="P5" s="128">
        <f t="shared" si="3"/>
        <v>2</v>
      </c>
    </row>
    <row r="6" spans="1:20" x14ac:dyDescent="0.4">
      <c r="A6" s="142" t="s">
        <v>75</v>
      </c>
      <c r="B6">
        <v>2</v>
      </c>
      <c r="D6" s="128">
        <f t="shared" si="0"/>
        <v>2</v>
      </c>
      <c r="E6" s="139" t="s">
        <v>104</v>
      </c>
      <c r="G6">
        <v>1</v>
      </c>
      <c r="H6" s="128">
        <f t="shared" si="1"/>
        <v>1</v>
      </c>
      <c r="M6" s="139" t="s">
        <v>114</v>
      </c>
      <c r="N6">
        <v>1</v>
      </c>
      <c r="P6" s="128">
        <f t="shared" si="3"/>
        <v>1</v>
      </c>
    </row>
    <row r="7" spans="1:20" x14ac:dyDescent="0.4">
      <c r="A7" s="142" t="s">
        <v>76</v>
      </c>
      <c r="B7">
        <v>1</v>
      </c>
      <c r="D7" s="128">
        <f t="shared" si="0"/>
        <v>1</v>
      </c>
      <c r="E7" s="139" t="s">
        <v>109</v>
      </c>
      <c r="G7">
        <v>1</v>
      </c>
      <c r="H7" s="128">
        <f t="shared" si="1"/>
        <v>1</v>
      </c>
      <c r="M7" s="139" t="s">
        <v>107</v>
      </c>
      <c r="N7">
        <v>1</v>
      </c>
      <c r="P7" s="128">
        <f t="shared" si="3"/>
        <v>1</v>
      </c>
    </row>
    <row r="8" spans="1:20" x14ac:dyDescent="0.4">
      <c r="A8" s="142" t="s">
        <v>77</v>
      </c>
      <c r="B8">
        <v>1</v>
      </c>
      <c r="D8" s="128">
        <f t="shared" si="0"/>
        <v>1</v>
      </c>
      <c r="E8" s="139" t="s">
        <v>102</v>
      </c>
      <c r="G8">
        <v>1</v>
      </c>
      <c r="H8" s="128">
        <f t="shared" si="1"/>
        <v>1</v>
      </c>
      <c r="M8" s="140" t="s">
        <v>115</v>
      </c>
      <c r="N8" s="137"/>
      <c r="O8" s="137">
        <v>1</v>
      </c>
      <c r="P8" s="128">
        <f t="shared" si="3"/>
        <v>1</v>
      </c>
    </row>
    <row r="9" spans="1:20" ht="19.5" thickBot="1" x14ac:dyDescent="0.45">
      <c r="A9" s="142" t="s">
        <v>78</v>
      </c>
      <c r="B9">
        <v>1</v>
      </c>
      <c r="D9" s="128">
        <f t="shared" si="0"/>
        <v>1</v>
      </c>
      <c r="E9" s="139" t="s">
        <v>105</v>
      </c>
      <c r="F9">
        <v>1</v>
      </c>
      <c r="H9" s="128">
        <f t="shared" si="1"/>
        <v>1</v>
      </c>
      <c r="M9" s="141" t="s">
        <v>116</v>
      </c>
      <c r="N9" s="124"/>
      <c r="O9" s="124">
        <v>1</v>
      </c>
      <c r="P9" s="128">
        <f t="shared" si="3"/>
        <v>1</v>
      </c>
    </row>
    <row r="10" spans="1:20" ht="19.5" thickTop="1" x14ac:dyDescent="0.4">
      <c r="A10" s="142" t="s">
        <v>79</v>
      </c>
      <c r="B10">
        <v>1</v>
      </c>
      <c r="D10" s="128">
        <f t="shared" si="0"/>
        <v>1</v>
      </c>
      <c r="E10" s="139" t="s">
        <v>106</v>
      </c>
      <c r="G10">
        <v>1</v>
      </c>
      <c r="H10" s="128">
        <f t="shared" si="1"/>
        <v>1</v>
      </c>
      <c r="M10" s="131"/>
      <c r="N10" s="136">
        <f>SUM(N2:N9)</f>
        <v>7</v>
      </c>
      <c r="O10" s="136">
        <f t="shared" ref="O10" si="5">SUM(O2:O9)</f>
        <v>2</v>
      </c>
      <c r="P10" s="136">
        <f>SUM(P2:P9)</f>
        <v>9</v>
      </c>
    </row>
    <row r="11" spans="1:20" x14ac:dyDescent="0.4">
      <c r="A11" s="142" t="s">
        <v>80</v>
      </c>
      <c r="B11">
        <v>1</v>
      </c>
      <c r="D11" s="128">
        <f t="shared" si="0"/>
        <v>1</v>
      </c>
      <c r="E11" s="139" t="s">
        <v>110</v>
      </c>
      <c r="F11">
        <v>1</v>
      </c>
      <c r="H11" s="128">
        <f t="shared" si="1"/>
        <v>1</v>
      </c>
    </row>
    <row r="12" spans="1:20" x14ac:dyDescent="0.4">
      <c r="A12" s="142" t="s">
        <v>81</v>
      </c>
      <c r="B12">
        <v>1</v>
      </c>
      <c r="D12" s="128">
        <f t="shared" si="0"/>
        <v>1</v>
      </c>
      <c r="E12" s="139" t="s">
        <v>108</v>
      </c>
      <c r="F12">
        <v>1</v>
      </c>
      <c r="H12" s="128">
        <f t="shared" si="1"/>
        <v>1</v>
      </c>
    </row>
    <row r="13" spans="1:20" ht="19.5" thickBot="1" x14ac:dyDescent="0.45">
      <c r="A13" s="142" t="s">
        <v>82</v>
      </c>
      <c r="B13">
        <v>1</v>
      </c>
      <c r="D13" s="128">
        <f t="shared" si="0"/>
        <v>1</v>
      </c>
      <c r="E13" s="129"/>
      <c r="F13" s="124"/>
      <c r="G13" s="124"/>
      <c r="H13" s="130">
        <f>F13+G13</f>
        <v>0</v>
      </c>
      <c r="M13" t="s">
        <v>52</v>
      </c>
      <c r="N13">
        <v>4</v>
      </c>
    </row>
    <row r="14" spans="1:20" ht="19.5" thickTop="1" x14ac:dyDescent="0.4">
      <c r="A14" s="142" t="s">
        <v>83</v>
      </c>
      <c r="B14">
        <v>1</v>
      </c>
      <c r="D14" s="128">
        <f t="shared" si="0"/>
        <v>1</v>
      </c>
      <c r="E14" s="131"/>
      <c r="F14" s="136">
        <f t="shared" ref="F14:G14" si="6">SUM(F2:F13)</f>
        <v>4</v>
      </c>
      <c r="G14" s="136">
        <f t="shared" si="6"/>
        <v>7</v>
      </c>
      <c r="H14" s="132">
        <f>SUM(H2:H13)</f>
        <v>11</v>
      </c>
      <c r="M14" t="s">
        <v>50</v>
      </c>
      <c r="N14">
        <f>B27+F14+J5+N10+R4</f>
        <v>31</v>
      </c>
    </row>
    <row r="15" spans="1:20" x14ac:dyDescent="0.4">
      <c r="A15" s="143" t="s">
        <v>84</v>
      </c>
      <c r="B15">
        <v>1</v>
      </c>
      <c r="D15" s="128">
        <f t="shared" si="0"/>
        <v>1</v>
      </c>
      <c r="M15" t="s">
        <v>51</v>
      </c>
      <c r="N15">
        <f>C27+G14+K5+O10+S4</f>
        <v>18</v>
      </c>
    </row>
    <row r="16" spans="1:20" x14ac:dyDescent="0.4">
      <c r="A16" s="143" t="s">
        <v>85</v>
      </c>
      <c r="B16">
        <v>1</v>
      </c>
      <c r="D16" s="128">
        <f t="shared" si="0"/>
        <v>1</v>
      </c>
      <c r="N16">
        <f>SUM(N13:N15)</f>
        <v>53</v>
      </c>
      <c r="O16">
        <f>D27+H14+L5+P10+T4+N13</f>
        <v>53</v>
      </c>
    </row>
    <row r="17" spans="1:4" x14ac:dyDescent="0.4">
      <c r="A17" s="142" t="s">
        <v>86</v>
      </c>
      <c r="C17">
        <v>1</v>
      </c>
      <c r="D17" s="128">
        <f t="shared" si="0"/>
        <v>1</v>
      </c>
    </row>
    <row r="18" spans="1:4" x14ac:dyDescent="0.4">
      <c r="A18" s="142" t="s">
        <v>87</v>
      </c>
      <c r="C18">
        <v>1</v>
      </c>
      <c r="D18" s="128">
        <f t="shared" si="0"/>
        <v>1</v>
      </c>
    </row>
    <row r="19" spans="1:4" x14ac:dyDescent="0.4">
      <c r="A19" s="142" t="s">
        <v>88</v>
      </c>
      <c r="B19">
        <v>1</v>
      </c>
      <c r="D19" s="128">
        <f t="shared" si="0"/>
        <v>1</v>
      </c>
    </row>
    <row r="20" spans="1:4" x14ac:dyDescent="0.4">
      <c r="A20" s="142" t="s">
        <v>89</v>
      </c>
      <c r="B20">
        <v>1</v>
      </c>
      <c r="D20" s="128">
        <f t="shared" si="0"/>
        <v>1</v>
      </c>
    </row>
    <row r="21" spans="1:4" x14ac:dyDescent="0.4">
      <c r="A21" s="142" t="s">
        <v>90</v>
      </c>
      <c r="C21">
        <v>1</v>
      </c>
      <c r="D21" s="128">
        <f t="shared" si="0"/>
        <v>1</v>
      </c>
    </row>
    <row r="22" spans="1:4" x14ac:dyDescent="0.4">
      <c r="A22" s="142" t="s">
        <v>91</v>
      </c>
      <c r="B22">
        <v>1</v>
      </c>
      <c r="D22" s="128">
        <f t="shared" si="0"/>
        <v>1</v>
      </c>
    </row>
    <row r="23" spans="1:4" x14ac:dyDescent="0.4">
      <c r="A23" s="142" t="s">
        <v>92</v>
      </c>
      <c r="C23">
        <v>1</v>
      </c>
      <c r="D23" s="128">
        <f t="shared" si="0"/>
        <v>1</v>
      </c>
    </row>
    <row r="24" spans="1:4" x14ac:dyDescent="0.4">
      <c r="A24" s="142" t="s">
        <v>93</v>
      </c>
      <c r="B24">
        <v>1</v>
      </c>
      <c r="D24" s="128">
        <f t="shared" si="0"/>
        <v>1</v>
      </c>
    </row>
    <row r="25" spans="1:4" x14ac:dyDescent="0.4">
      <c r="A25" s="143" t="s">
        <v>94</v>
      </c>
      <c r="B25">
        <v>1</v>
      </c>
      <c r="D25" s="128">
        <f t="shared" si="0"/>
        <v>1</v>
      </c>
    </row>
    <row r="26" spans="1:4" ht="19.5" thickBot="1" x14ac:dyDescent="0.45">
      <c r="A26" s="144" t="s">
        <v>143</v>
      </c>
      <c r="B26" s="124"/>
      <c r="C26" s="124">
        <v>1</v>
      </c>
      <c r="D26" s="130">
        <f t="shared" si="0"/>
        <v>1</v>
      </c>
    </row>
    <row r="27" spans="1:4" ht="19.5" thickTop="1" x14ac:dyDescent="0.4">
      <c r="A27" s="131"/>
      <c r="B27" s="136">
        <f>SUM(B2:B26)</f>
        <v>19</v>
      </c>
      <c r="C27" s="136">
        <f>SUM(C2:C26)</f>
        <v>7</v>
      </c>
      <c r="D27" s="132">
        <f>SUM(D2:D26)</f>
        <v>26</v>
      </c>
    </row>
  </sheetData>
  <sortState ref="A2:D26">
    <sortCondition ref="A2:A26"/>
  </sortState>
  <phoneticPr fontId="2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22" workbookViewId="0">
      <selection activeCell="A2" sqref="A2"/>
    </sheetView>
  </sheetViews>
  <sheetFormatPr defaultRowHeight="18.75" x14ac:dyDescent="0.4"/>
  <cols>
    <col min="1" max="1" width="50.5" bestFit="1" customWidth="1"/>
    <col min="2" max="4" width="3.5" bestFit="1" customWidth="1"/>
    <col min="8" max="8" width="60.875" bestFit="1" customWidth="1"/>
    <col min="9" max="10" width="3.375" bestFit="1" customWidth="1"/>
    <col min="11" max="11" width="5.25" bestFit="1" customWidth="1"/>
  </cols>
  <sheetData>
    <row r="1" spans="1:18" x14ac:dyDescent="0.4">
      <c r="A1" s="151" t="s">
        <v>59</v>
      </c>
      <c r="B1" s="152" t="s">
        <v>47</v>
      </c>
      <c r="C1" s="152" t="s">
        <v>48</v>
      </c>
      <c r="D1" s="153" t="s">
        <v>49</v>
      </c>
      <c r="E1" t="s">
        <v>63</v>
      </c>
      <c r="I1" t="s">
        <v>47</v>
      </c>
      <c r="J1" t="s">
        <v>48</v>
      </c>
      <c r="K1" t="s">
        <v>139</v>
      </c>
    </row>
    <row r="2" spans="1:18" x14ac:dyDescent="0.4">
      <c r="A2" s="142" t="s">
        <v>81</v>
      </c>
      <c r="B2">
        <v>1</v>
      </c>
      <c r="D2" s="128">
        <f>B2+C2</f>
        <v>1</v>
      </c>
      <c r="E2" s="142" t="s">
        <v>59</v>
      </c>
      <c r="F2" t="s">
        <v>126</v>
      </c>
      <c r="H2" s="142" t="s">
        <v>141</v>
      </c>
      <c r="I2" s="137">
        <v>1</v>
      </c>
      <c r="J2" s="137"/>
      <c r="K2" s="126">
        <f t="shared" ref="K2:K26" si="0">I2+J2</f>
        <v>1</v>
      </c>
      <c r="L2" s="142" t="s">
        <v>138</v>
      </c>
      <c r="M2" t="s">
        <v>123</v>
      </c>
      <c r="R2" s="13" t="s">
        <v>6</v>
      </c>
    </row>
    <row r="3" spans="1:18" x14ac:dyDescent="0.4">
      <c r="A3" s="146" t="s">
        <v>87</v>
      </c>
      <c r="C3">
        <v>1</v>
      </c>
      <c r="D3" s="128">
        <f>B3+C3</f>
        <v>1</v>
      </c>
      <c r="E3" s="142" t="s">
        <v>59</v>
      </c>
      <c r="F3" t="s">
        <v>129</v>
      </c>
      <c r="H3" s="142" t="s">
        <v>88</v>
      </c>
      <c r="I3">
        <v>1</v>
      </c>
      <c r="K3" s="128">
        <f t="shared" si="0"/>
        <v>1</v>
      </c>
      <c r="L3" s="142" t="s">
        <v>138</v>
      </c>
      <c r="M3" t="s">
        <v>130</v>
      </c>
      <c r="R3" s="13" t="s">
        <v>36</v>
      </c>
    </row>
    <row r="4" spans="1:18" ht="19.5" thickBot="1" x14ac:dyDescent="0.45">
      <c r="A4" s="148"/>
      <c r="B4" s="149">
        <f>SUM(B2:B3)</f>
        <v>1</v>
      </c>
      <c r="C4" s="149">
        <f>SUM(C2:C3)</f>
        <v>1</v>
      </c>
      <c r="D4" s="150">
        <f>SUM(D2:D3)</f>
        <v>2</v>
      </c>
      <c r="H4" s="142" t="s">
        <v>76</v>
      </c>
      <c r="I4">
        <v>1</v>
      </c>
      <c r="K4" s="128">
        <f t="shared" si="0"/>
        <v>1</v>
      </c>
      <c r="L4" s="142" t="s">
        <v>60</v>
      </c>
      <c r="M4" t="s">
        <v>121</v>
      </c>
      <c r="R4" s="13" t="s">
        <v>34</v>
      </c>
    </row>
    <row r="5" spans="1:18" ht="19.5" thickTop="1" x14ac:dyDescent="0.4">
      <c r="A5" s="151" t="s">
        <v>60</v>
      </c>
      <c r="B5" s="152"/>
      <c r="C5" s="152"/>
      <c r="D5" s="153"/>
      <c r="H5" s="142" t="s">
        <v>79</v>
      </c>
      <c r="I5">
        <v>1</v>
      </c>
      <c r="K5" s="128">
        <f t="shared" si="0"/>
        <v>1</v>
      </c>
      <c r="L5" s="142" t="s">
        <v>60</v>
      </c>
      <c r="M5" t="s">
        <v>124</v>
      </c>
      <c r="R5" s="49" t="s">
        <v>8</v>
      </c>
    </row>
    <row r="6" spans="1:18" x14ac:dyDescent="0.4">
      <c r="A6" s="142" t="s">
        <v>76</v>
      </c>
      <c r="B6">
        <v>1</v>
      </c>
      <c r="D6" s="128">
        <f>B6+C6</f>
        <v>1</v>
      </c>
      <c r="E6" s="142" t="s">
        <v>60</v>
      </c>
      <c r="F6" t="s">
        <v>121</v>
      </c>
      <c r="H6" s="142" t="s">
        <v>92</v>
      </c>
      <c r="J6">
        <v>1</v>
      </c>
      <c r="K6" s="128">
        <f t="shared" si="0"/>
        <v>1</v>
      </c>
      <c r="L6" s="142" t="s">
        <v>60</v>
      </c>
      <c r="M6" t="s">
        <v>133</v>
      </c>
      <c r="R6" s="49" t="s">
        <v>9</v>
      </c>
    </row>
    <row r="7" spans="1:18" x14ac:dyDescent="0.4">
      <c r="A7" s="142" t="s">
        <v>79</v>
      </c>
      <c r="B7">
        <v>1</v>
      </c>
      <c r="D7" s="128">
        <f>B7+C7</f>
        <v>1</v>
      </c>
      <c r="E7" s="142" t="s">
        <v>60</v>
      </c>
      <c r="F7" t="s">
        <v>124</v>
      </c>
      <c r="H7" s="142" t="s">
        <v>89</v>
      </c>
      <c r="I7">
        <v>1</v>
      </c>
      <c r="K7" s="128">
        <f t="shared" si="0"/>
        <v>1</v>
      </c>
      <c r="L7" s="142" t="s">
        <v>60</v>
      </c>
      <c r="M7" t="s">
        <v>131</v>
      </c>
      <c r="R7" s="49" t="s">
        <v>40</v>
      </c>
    </row>
    <row r="8" spans="1:18" x14ac:dyDescent="0.4">
      <c r="A8" s="142" t="s">
        <v>92</v>
      </c>
      <c r="C8">
        <v>1</v>
      </c>
      <c r="D8" s="128">
        <f>B8+C8</f>
        <v>1</v>
      </c>
      <c r="E8" s="142" t="s">
        <v>60</v>
      </c>
      <c r="F8" t="s">
        <v>133</v>
      </c>
      <c r="H8" s="142" t="s">
        <v>83</v>
      </c>
      <c r="I8">
        <v>1</v>
      </c>
      <c r="K8" s="128">
        <f t="shared" si="0"/>
        <v>1</v>
      </c>
      <c r="L8" s="142" t="s">
        <v>61</v>
      </c>
      <c r="M8" t="s">
        <v>128</v>
      </c>
    </row>
    <row r="9" spans="1:18" x14ac:dyDescent="0.4">
      <c r="A9" s="142" t="s">
        <v>89</v>
      </c>
      <c r="B9">
        <v>1</v>
      </c>
      <c r="D9" s="128">
        <f>B9+C9</f>
        <v>1</v>
      </c>
      <c r="E9" s="142" t="s">
        <v>60</v>
      </c>
      <c r="F9" t="s">
        <v>131</v>
      </c>
      <c r="H9" s="142" t="s">
        <v>71</v>
      </c>
      <c r="J9">
        <v>1</v>
      </c>
      <c r="K9" s="128">
        <f t="shared" si="0"/>
        <v>1</v>
      </c>
      <c r="L9" s="142" t="s">
        <v>61</v>
      </c>
      <c r="M9" t="s">
        <v>117</v>
      </c>
    </row>
    <row r="10" spans="1:18" ht="19.5" thickBot="1" x14ac:dyDescent="0.45">
      <c r="A10" s="148"/>
      <c r="B10" s="149">
        <f>SUM(B6:B9)</f>
        <v>3</v>
      </c>
      <c r="C10" s="149">
        <f t="shared" ref="C10:D10" si="1">SUM(C6:C9)</f>
        <v>1</v>
      </c>
      <c r="D10" s="150">
        <f t="shared" si="1"/>
        <v>4</v>
      </c>
      <c r="E10" s="142"/>
      <c r="H10" s="142" t="s">
        <v>91</v>
      </c>
      <c r="I10">
        <v>1</v>
      </c>
      <c r="K10" s="128">
        <f t="shared" si="0"/>
        <v>1</v>
      </c>
      <c r="L10" s="142" t="s">
        <v>61</v>
      </c>
      <c r="M10" t="s">
        <v>64</v>
      </c>
    </row>
    <row r="11" spans="1:18" ht="19.5" thickTop="1" x14ac:dyDescent="0.4">
      <c r="A11" s="151" t="s">
        <v>62</v>
      </c>
      <c r="B11" s="152"/>
      <c r="C11" s="152"/>
      <c r="D11" s="153"/>
      <c r="H11" s="145" t="s">
        <v>95</v>
      </c>
      <c r="J11">
        <v>1</v>
      </c>
      <c r="K11" s="128">
        <f t="shared" si="0"/>
        <v>1</v>
      </c>
      <c r="L11" s="145" t="s">
        <v>61</v>
      </c>
      <c r="M11" t="s">
        <v>136</v>
      </c>
    </row>
    <row r="12" spans="1:18" ht="19.5" thickBot="1" x14ac:dyDescent="0.45">
      <c r="A12" s="147" t="s">
        <v>72</v>
      </c>
      <c r="B12" s="124">
        <v>1</v>
      </c>
      <c r="C12" s="124"/>
      <c r="D12" s="130">
        <f>B12+C12</f>
        <v>1</v>
      </c>
      <c r="E12" s="142" t="s">
        <v>34</v>
      </c>
      <c r="F12" t="s">
        <v>118</v>
      </c>
      <c r="H12" s="142" t="s">
        <v>77</v>
      </c>
      <c r="I12">
        <v>1</v>
      </c>
      <c r="K12" s="128">
        <f t="shared" si="0"/>
        <v>1</v>
      </c>
      <c r="L12" s="142" t="s">
        <v>61</v>
      </c>
      <c r="M12" t="s">
        <v>122</v>
      </c>
    </row>
    <row r="13" spans="1:18" ht="19.5" thickTop="1" x14ac:dyDescent="0.4">
      <c r="A13" s="127"/>
      <c r="B13">
        <f t="shared" ref="B13:D13" si="2">SUM(B12)</f>
        <v>1</v>
      </c>
      <c r="C13">
        <f t="shared" si="2"/>
        <v>0</v>
      </c>
      <c r="D13" s="128">
        <f t="shared" si="2"/>
        <v>1</v>
      </c>
      <c r="H13" s="142" t="s">
        <v>73</v>
      </c>
      <c r="J13">
        <v>1</v>
      </c>
      <c r="K13" s="128">
        <f t="shared" si="0"/>
        <v>1</v>
      </c>
      <c r="L13" s="142" t="s">
        <v>61</v>
      </c>
      <c r="M13" t="s">
        <v>65</v>
      </c>
    </row>
    <row r="14" spans="1:18" x14ac:dyDescent="0.4">
      <c r="A14" s="151" t="s">
        <v>61</v>
      </c>
      <c r="B14" s="152"/>
      <c r="C14" s="152"/>
      <c r="D14" s="153"/>
      <c r="H14" s="142" t="s">
        <v>86</v>
      </c>
      <c r="J14">
        <v>1</v>
      </c>
      <c r="K14" s="128">
        <f t="shared" si="0"/>
        <v>1</v>
      </c>
      <c r="L14" s="142" t="s">
        <v>61</v>
      </c>
      <c r="M14" t="s">
        <v>66</v>
      </c>
    </row>
    <row r="15" spans="1:18" x14ac:dyDescent="0.4">
      <c r="A15" s="142" t="s">
        <v>83</v>
      </c>
      <c r="B15">
        <v>1</v>
      </c>
      <c r="D15" s="128">
        <f t="shared" ref="D15:D30" si="3">B15+C15</f>
        <v>1</v>
      </c>
      <c r="E15" s="142" t="s">
        <v>61</v>
      </c>
      <c r="F15" t="s">
        <v>128</v>
      </c>
      <c r="H15" s="143" t="s">
        <v>94</v>
      </c>
      <c r="I15">
        <v>1</v>
      </c>
      <c r="K15" s="128">
        <f t="shared" si="0"/>
        <v>1</v>
      </c>
      <c r="L15" s="145" t="s">
        <v>61</v>
      </c>
      <c r="M15" t="s">
        <v>135</v>
      </c>
    </row>
    <row r="16" spans="1:18" x14ac:dyDescent="0.4">
      <c r="A16" s="142" t="s">
        <v>71</v>
      </c>
      <c r="C16">
        <v>1</v>
      </c>
      <c r="D16" s="128">
        <f t="shared" si="3"/>
        <v>1</v>
      </c>
      <c r="E16" s="142" t="s">
        <v>61</v>
      </c>
      <c r="F16" t="s">
        <v>117</v>
      </c>
      <c r="H16" s="146" t="s">
        <v>90</v>
      </c>
      <c r="J16">
        <v>1</v>
      </c>
      <c r="K16" s="128">
        <f t="shared" si="0"/>
        <v>1</v>
      </c>
      <c r="L16" s="142" t="s">
        <v>8</v>
      </c>
      <c r="M16" t="s">
        <v>132</v>
      </c>
    </row>
    <row r="17" spans="1:13" x14ac:dyDescent="0.4">
      <c r="A17" s="142" t="s">
        <v>91</v>
      </c>
      <c r="B17">
        <v>1</v>
      </c>
      <c r="D17" s="128">
        <f t="shared" si="3"/>
        <v>1</v>
      </c>
      <c r="E17" s="142" t="s">
        <v>61</v>
      </c>
      <c r="F17" t="s">
        <v>64</v>
      </c>
      <c r="H17" s="142" t="s">
        <v>74</v>
      </c>
      <c r="I17">
        <v>1</v>
      </c>
      <c r="K17" s="128">
        <f t="shared" si="0"/>
        <v>1</v>
      </c>
      <c r="L17" s="142" t="s">
        <v>61</v>
      </c>
      <c r="M17" t="s">
        <v>119</v>
      </c>
    </row>
    <row r="18" spans="1:13" x14ac:dyDescent="0.4">
      <c r="A18" s="145" t="s">
        <v>95</v>
      </c>
      <c r="C18">
        <v>1</v>
      </c>
      <c r="D18" s="128">
        <f t="shared" si="3"/>
        <v>1</v>
      </c>
      <c r="E18" s="145" t="s">
        <v>61</v>
      </c>
      <c r="F18" t="s">
        <v>136</v>
      </c>
      <c r="H18" s="145" t="s">
        <v>84</v>
      </c>
      <c r="I18">
        <v>1</v>
      </c>
      <c r="K18" s="128">
        <f t="shared" si="0"/>
        <v>1</v>
      </c>
      <c r="L18" s="145" t="s">
        <v>61</v>
      </c>
      <c r="M18" t="s">
        <v>67</v>
      </c>
    </row>
    <row r="19" spans="1:13" x14ac:dyDescent="0.4">
      <c r="A19" s="142" t="s">
        <v>77</v>
      </c>
      <c r="B19">
        <v>1</v>
      </c>
      <c r="D19" s="128">
        <f t="shared" si="3"/>
        <v>1</v>
      </c>
      <c r="E19" s="142" t="s">
        <v>61</v>
      </c>
      <c r="F19" t="s">
        <v>122</v>
      </c>
      <c r="H19" s="142" t="s">
        <v>93</v>
      </c>
      <c r="I19">
        <v>1</v>
      </c>
      <c r="K19" s="128">
        <f t="shared" si="0"/>
        <v>1</v>
      </c>
      <c r="L19" s="142" t="s">
        <v>61</v>
      </c>
      <c r="M19" t="s">
        <v>134</v>
      </c>
    </row>
    <row r="20" spans="1:13" x14ac:dyDescent="0.4">
      <c r="A20" s="142" t="s">
        <v>73</v>
      </c>
      <c r="C20">
        <v>1</v>
      </c>
      <c r="D20" s="128">
        <f t="shared" si="3"/>
        <v>1</v>
      </c>
      <c r="E20" s="142" t="s">
        <v>61</v>
      </c>
      <c r="F20" t="s">
        <v>65</v>
      </c>
      <c r="H20" s="142" t="s">
        <v>80</v>
      </c>
      <c r="I20">
        <v>1</v>
      </c>
      <c r="K20" s="128">
        <f t="shared" si="0"/>
        <v>1</v>
      </c>
      <c r="L20" s="142" t="s">
        <v>61</v>
      </c>
      <c r="M20" t="s">
        <v>125</v>
      </c>
    </row>
    <row r="21" spans="1:13" x14ac:dyDescent="0.4">
      <c r="A21" s="142" t="s">
        <v>86</v>
      </c>
      <c r="C21">
        <v>1</v>
      </c>
      <c r="D21" s="128">
        <f t="shared" si="3"/>
        <v>1</v>
      </c>
      <c r="E21" s="142" t="s">
        <v>61</v>
      </c>
      <c r="F21" t="s">
        <v>66</v>
      </c>
      <c r="H21" s="142" t="s">
        <v>82</v>
      </c>
      <c r="I21">
        <v>1</v>
      </c>
      <c r="K21" s="128">
        <f t="shared" si="0"/>
        <v>1</v>
      </c>
      <c r="L21" s="142" t="s">
        <v>61</v>
      </c>
      <c r="M21" t="s">
        <v>127</v>
      </c>
    </row>
    <row r="22" spans="1:13" x14ac:dyDescent="0.4">
      <c r="A22" s="143" t="s">
        <v>94</v>
      </c>
      <c r="B22">
        <v>1</v>
      </c>
      <c r="D22" s="128">
        <f t="shared" si="3"/>
        <v>1</v>
      </c>
      <c r="E22" s="145" t="s">
        <v>61</v>
      </c>
      <c r="F22" t="s">
        <v>135</v>
      </c>
      <c r="H22" s="145" t="s">
        <v>85</v>
      </c>
      <c r="I22">
        <v>1</v>
      </c>
      <c r="K22" s="128">
        <f t="shared" si="0"/>
        <v>1</v>
      </c>
      <c r="L22" s="145" t="s">
        <v>61</v>
      </c>
      <c r="M22" t="s">
        <v>68</v>
      </c>
    </row>
    <row r="23" spans="1:13" x14ac:dyDescent="0.4">
      <c r="A23" s="146" t="s">
        <v>90</v>
      </c>
      <c r="C23">
        <v>1</v>
      </c>
      <c r="D23" s="128">
        <f t="shared" si="3"/>
        <v>1</v>
      </c>
      <c r="E23" s="142" t="s">
        <v>8</v>
      </c>
      <c r="F23" t="s">
        <v>132</v>
      </c>
      <c r="H23" s="142" t="s">
        <v>75</v>
      </c>
      <c r="I23">
        <v>2</v>
      </c>
      <c r="K23" s="128">
        <f t="shared" si="0"/>
        <v>2</v>
      </c>
      <c r="L23" s="142" t="s">
        <v>61</v>
      </c>
      <c r="M23" t="s">
        <v>120</v>
      </c>
    </row>
    <row r="24" spans="1:13" x14ac:dyDescent="0.4">
      <c r="A24" s="142" t="s">
        <v>74</v>
      </c>
      <c r="B24">
        <v>1</v>
      </c>
      <c r="D24" s="128">
        <f t="shared" si="3"/>
        <v>1</v>
      </c>
      <c r="E24" s="142" t="s">
        <v>61</v>
      </c>
      <c r="F24" t="s">
        <v>119</v>
      </c>
      <c r="H24" s="142" t="s">
        <v>81</v>
      </c>
      <c r="I24">
        <v>1</v>
      </c>
      <c r="K24" s="128">
        <f t="shared" si="0"/>
        <v>1</v>
      </c>
      <c r="L24" s="142" t="s">
        <v>59</v>
      </c>
      <c r="M24" t="s">
        <v>126</v>
      </c>
    </row>
    <row r="25" spans="1:13" x14ac:dyDescent="0.4">
      <c r="A25" s="145" t="s">
        <v>84</v>
      </c>
      <c r="B25">
        <v>1</v>
      </c>
      <c r="D25" s="128">
        <f t="shared" si="3"/>
        <v>1</v>
      </c>
      <c r="E25" s="145" t="s">
        <v>61</v>
      </c>
      <c r="F25" t="s">
        <v>67</v>
      </c>
      <c r="H25" s="146" t="s">
        <v>87</v>
      </c>
      <c r="J25">
        <v>1</v>
      </c>
      <c r="K25" s="128">
        <f t="shared" si="0"/>
        <v>1</v>
      </c>
      <c r="L25" s="142" t="s">
        <v>59</v>
      </c>
      <c r="M25" t="s">
        <v>129</v>
      </c>
    </row>
    <row r="26" spans="1:13" ht="19.5" thickBot="1" x14ac:dyDescent="0.45">
      <c r="A26" s="142" t="s">
        <v>93</v>
      </c>
      <c r="B26">
        <v>1</v>
      </c>
      <c r="D26" s="128">
        <f t="shared" si="3"/>
        <v>1</v>
      </c>
      <c r="E26" s="142" t="s">
        <v>61</v>
      </c>
      <c r="F26" t="s">
        <v>134</v>
      </c>
      <c r="H26" s="147" t="s">
        <v>72</v>
      </c>
      <c r="I26" s="124">
        <v>1</v>
      </c>
      <c r="J26" s="124"/>
      <c r="K26" s="130">
        <f t="shared" si="0"/>
        <v>1</v>
      </c>
      <c r="L26" s="142" t="s">
        <v>34</v>
      </c>
      <c r="M26" t="s">
        <v>118</v>
      </c>
    </row>
    <row r="27" spans="1:13" ht="19.5" thickTop="1" x14ac:dyDescent="0.4">
      <c r="A27" s="142" t="s">
        <v>80</v>
      </c>
      <c r="B27">
        <v>1</v>
      </c>
      <c r="D27" s="128">
        <f t="shared" si="3"/>
        <v>1</v>
      </c>
      <c r="E27" s="142" t="s">
        <v>61</v>
      </c>
      <c r="F27" t="s">
        <v>125</v>
      </c>
      <c r="I27">
        <f>SUM(I2:I26)</f>
        <v>19</v>
      </c>
      <c r="J27">
        <f t="shared" ref="J27:K27" si="4">SUM(J2:J26)</f>
        <v>7</v>
      </c>
      <c r="K27">
        <f t="shared" si="4"/>
        <v>26</v>
      </c>
    </row>
    <row r="28" spans="1:13" x14ac:dyDescent="0.4">
      <c r="A28" s="142" t="s">
        <v>82</v>
      </c>
      <c r="B28">
        <v>1</v>
      </c>
      <c r="D28" s="128">
        <f t="shared" si="3"/>
        <v>1</v>
      </c>
      <c r="E28" s="142" t="s">
        <v>61</v>
      </c>
      <c r="F28" t="s">
        <v>127</v>
      </c>
    </row>
    <row r="29" spans="1:13" x14ac:dyDescent="0.4">
      <c r="A29" s="145" t="s">
        <v>85</v>
      </c>
      <c r="B29">
        <v>1</v>
      </c>
      <c r="D29" s="128">
        <f t="shared" si="3"/>
        <v>1</v>
      </c>
      <c r="E29" s="145" t="s">
        <v>61</v>
      </c>
      <c r="F29" t="s">
        <v>68</v>
      </c>
    </row>
    <row r="30" spans="1:13" x14ac:dyDescent="0.4">
      <c r="A30" s="142" t="s">
        <v>75</v>
      </c>
      <c r="B30">
        <v>2</v>
      </c>
      <c r="D30" s="128">
        <f t="shared" si="3"/>
        <v>2</v>
      </c>
      <c r="E30" s="142" t="s">
        <v>61</v>
      </c>
      <c r="F30" t="s">
        <v>120</v>
      </c>
    </row>
    <row r="31" spans="1:13" x14ac:dyDescent="0.4">
      <c r="B31">
        <f>SUM(B15:B30)</f>
        <v>12</v>
      </c>
      <c r="C31">
        <f t="shared" ref="C31:D31" si="5">SUM(C15:C30)</f>
        <v>5</v>
      </c>
      <c r="D31">
        <f t="shared" si="5"/>
        <v>17</v>
      </c>
    </row>
    <row r="32" spans="1:13" x14ac:dyDescent="0.4">
      <c r="A32" s="151" t="s">
        <v>140</v>
      </c>
      <c r="B32" s="152"/>
      <c r="C32" s="152"/>
      <c r="D32" s="153"/>
    </row>
    <row r="33" spans="1:6" x14ac:dyDescent="0.4">
      <c r="A33" s="142" t="s">
        <v>141</v>
      </c>
      <c r="B33" s="137">
        <v>1</v>
      </c>
      <c r="C33" s="137"/>
      <c r="D33" s="126">
        <f>B33+C33</f>
        <v>1</v>
      </c>
      <c r="E33" s="142" t="s">
        <v>138</v>
      </c>
      <c r="F33" t="s">
        <v>123</v>
      </c>
    </row>
    <row r="34" spans="1:6" x14ac:dyDescent="0.4">
      <c r="A34" s="142" t="s">
        <v>88</v>
      </c>
      <c r="B34">
        <v>1</v>
      </c>
      <c r="D34" s="128">
        <f>B34+C34</f>
        <v>1</v>
      </c>
      <c r="E34" s="142" t="s">
        <v>138</v>
      </c>
      <c r="F34" t="s">
        <v>130</v>
      </c>
    </row>
    <row r="35" spans="1:6" x14ac:dyDescent="0.4">
      <c r="B35">
        <f t="shared" ref="B35:D35" si="6">SUM(B33:B34)</f>
        <v>2</v>
      </c>
      <c r="C35">
        <f t="shared" si="6"/>
        <v>0</v>
      </c>
      <c r="D35">
        <f t="shared" si="6"/>
        <v>2</v>
      </c>
    </row>
    <row r="37" spans="1:6" x14ac:dyDescent="0.4">
      <c r="B37">
        <f>B35+B31+B13+B10+B4</f>
        <v>19</v>
      </c>
      <c r="C37">
        <f>C35+C31+C13+C10+C4</f>
        <v>7</v>
      </c>
      <c r="D37">
        <f>B37+C37</f>
        <v>26</v>
      </c>
    </row>
  </sheetData>
  <sortState ref="H2:M26">
    <sortCondition ref="L2:L26"/>
    <sortCondition ref="M2:M26"/>
  </sortState>
  <phoneticPr fontId="3"/>
  <dataValidations count="1">
    <dataValidation type="list" allowBlank="1" showInputMessage="1" showErrorMessage="1" sqref="L2:L26 E33:E34 E15:E30 E2:E3 E12 E6:E10">
      <formula1>$R$2:$R$8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R5卒業生</vt:lpstr>
      <vt:lpstr>進路かわら版用</vt:lpstr>
      <vt:lpstr>円グラフ用データ</vt:lpstr>
      <vt:lpstr>Sheet1</vt:lpstr>
      <vt:lpstr>Sheet2</vt:lpstr>
      <vt:lpstr>'R5卒業生'!Print_Area</vt:lpstr>
      <vt:lpstr>円グラフ用データ!Print_Area</vt:lpstr>
      <vt:lpstr>進路かわら版用!Print_Area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toyama.yukiko</dc:creator>
  <cp:lastModifiedBy>ikuko.watanabe</cp:lastModifiedBy>
  <cp:lastPrinted>2024-05-08T03:24:42Z</cp:lastPrinted>
  <dcterms:created xsi:type="dcterms:W3CDTF">2020-02-10T05:50:43Z</dcterms:created>
  <dcterms:modified xsi:type="dcterms:W3CDTF">2024-05-08T03:24:52Z</dcterms:modified>
</cp:coreProperties>
</file>